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20" windowWidth="20700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L20" i="1" l="1"/>
  <c r="L96" i="1"/>
  <c r="L100" i="1"/>
  <c r="L104" i="1"/>
  <c r="L108" i="1"/>
  <c r="L110" i="1"/>
  <c r="L112" i="1"/>
  <c r="K18" i="1"/>
  <c r="K19" i="1"/>
  <c r="L19" i="1" s="1"/>
  <c r="K20" i="1"/>
  <c r="K21" i="1"/>
  <c r="L21" i="1" s="1"/>
  <c r="K22" i="1"/>
  <c r="K23" i="1"/>
  <c r="L23" i="1" s="1"/>
  <c r="K24" i="1"/>
  <c r="L24" i="1" s="1"/>
  <c r="K25" i="1"/>
  <c r="L25" i="1" s="1"/>
  <c r="K26" i="1"/>
  <c r="K27" i="1"/>
  <c r="L27" i="1" s="1"/>
  <c r="K28" i="1"/>
  <c r="L28" i="1" s="1"/>
  <c r="K29" i="1"/>
  <c r="L29" i="1" s="1"/>
  <c r="K30" i="1"/>
  <c r="K31" i="1"/>
  <c r="L31" i="1" s="1"/>
  <c r="K32" i="1"/>
  <c r="L32" i="1" s="1"/>
  <c r="K33" i="1"/>
  <c r="L33" i="1" s="1"/>
  <c r="K34" i="1"/>
  <c r="K35" i="1"/>
  <c r="L35" i="1" s="1"/>
  <c r="K36" i="1"/>
  <c r="L36" i="1" s="1"/>
  <c r="K37" i="1"/>
  <c r="L37" i="1" s="1"/>
  <c r="K38" i="1"/>
  <c r="K39" i="1"/>
  <c r="L39" i="1" s="1"/>
  <c r="K40" i="1"/>
  <c r="L40" i="1" s="1"/>
  <c r="K41" i="1"/>
  <c r="L41" i="1" s="1"/>
  <c r="K42" i="1"/>
  <c r="K43" i="1"/>
  <c r="L43" i="1" s="1"/>
  <c r="K44" i="1"/>
  <c r="L44" i="1" s="1"/>
  <c r="K45" i="1"/>
  <c r="L45" i="1" s="1"/>
  <c r="K46" i="1"/>
  <c r="K47" i="1"/>
  <c r="L47" i="1" s="1"/>
  <c r="K48" i="1"/>
  <c r="L48" i="1" s="1"/>
  <c r="K49" i="1"/>
  <c r="L49" i="1" s="1"/>
  <c r="K50" i="1"/>
  <c r="K51" i="1"/>
  <c r="L51" i="1" s="1"/>
  <c r="K52" i="1"/>
  <c r="L52" i="1" s="1"/>
  <c r="K53" i="1"/>
  <c r="L53" i="1" s="1"/>
  <c r="K54" i="1"/>
  <c r="K55" i="1"/>
  <c r="L55" i="1" s="1"/>
  <c r="K56" i="1"/>
  <c r="L56" i="1" s="1"/>
  <c r="K57" i="1"/>
  <c r="L57" i="1" s="1"/>
  <c r="K58" i="1"/>
  <c r="K59" i="1"/>
  <c r="L59" i="1" s="1"/>
  <c r="K60" i="1"/>
  <c r="L60" i="1" s="1"/>
  <c r="K61" i="1"/>
  <c r="L61" i="1" s="1"/>
  <c r="K62" i="1"/>
  <c r="K63" i="1"/>
  <c r="L63" i="1" s="1"/>
  <c r="K64" i="1"/>
  <c r="L64" i="1" s="1"/>
  <c r="K65" i="1"/>
  <c r="L65" i="1" s="1"/>
  <c r="K66" i="1"/>
  <c r="K67" i="1"/>
  <c r="L67" i="1" s="1"/>
  <c r="K68" i="1"/>
  <c r="L68" i="1" s="1"/>
  <c r="K69" i="1"/>
  <c r="L69" i="1" s="1"/>
  <c r="K70" i="1"/>
  <c r="K71" i="1"/>
  <c r="L71" i="1" s="1"/>
  <c r="K72" i="1"/>
  <c r="L72" i="1" s="1"/>
  <c r="K73" i="1"/>
  <c r="L73" i="1" s="1"/>
  <c r="K74" i="1"/>
  <c r="K75" i="1"/>
  <c r="L75" i="1" s="1"/>
  <c r="K76" i="1"/>
  <c r="L76" i="1" s="1"/>
  <c r="K77" i="1"/>
  <c r="L77" i="1" s="1"/>
  <c r="K78" i="1"/>
  <c r="K79" i="1"/>
  <c r="L79" i="1" s="1"/>
  <c r="K80" i="1"/>
  <c r="L80" i="1" s="1"/>
  <c r="K81" i="1"/>
  <c r="L81" i="1" s="1"/>
  <c r="K82" i="1"/>
  <c r="K83" i="1"/>
  <c r="L83" i="1" s="1"/>
  <c r="K84" i="1"/>
  <c r="L84" i="1" s="1"/>
  <c r="K85" i="1"/>
  <c r="L85" i="1" s="1"/>
  <c r="K86" i="1"/>
  <c r="K87" i="1"/>
  <c r="L87" i="1" s="1"/>
  <c r="K88" i="1"/>
  <c r="L88" i="1" s="1"/>
  <c r="K89" i="1"/>
  <c r="L89" i="1" s="1"/>
  <c r="K90" i="1"/>
  <c r="K91" i="1"/>
  <c r="L91" i="1" s="1"/>
  <c r="K92" i="1"/>
  <c r="L92" i="1" s="1"/>
  <c r="K93" i="1"/>
  <c r="K94" i="1"/>
  <c r="L94" i="1" s="1"/>
  <c r="K95" i="1"/>
  <c r="L95" i="1" s="1"/>
  <c r="K96" i="1"/>
  <c r="K97" i="1"/>
  <c r="K98" i="1"/>
  <c r="L98" i="1" s="1"/>
  <c r="K99" i="1"/>
  <c r="L99" i="1" s="1"/>
  <c r="K100" i="1"/>
  <c r="K101" i="1"/>
  <c r="K102" i="1"/>
  <c r="L102" i="1" s="1"/>
  <c r="K103" i="1"/>
  <c r="L103" i="1" s="1"/>
  <c r="K104" i="1"/>
  <c r="K105" i="1"/>
  <c r="K106" i="1"/>
  <c r="L106" i="1" s="1"/>
  <c r="K107" i="1"/>
  <c r="L107" i="1" s="1"/>
  <c r="K108" i="1"/>
  <c r="K109" i="1"/>
  <c r="K110" i="1"/>
  <c r="K111" i="1"/>
  <c r="L111" i="1" s="1"/>
  <c r="K112" i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8" i="1"/>
  <c r="M8" i="1" s="1"/>
  <c r="K115" i="1" l="1"/>
  <c r="M111" i="1"/>
  <c r="M107" i="1"/>
  <c r="M103" i="1"/>
  <c r="M99" i="1"/>
  <c r="M95" i="1"/>
  <c r="M91" i="1"/>
  <c r="M87" i="1"/>
  <c r="M83" i="1"/>
  <c r="M79" i="1"/>
  <c r="M75" i="1"/>
  <c r="M71" i="1"/>
  <c r="M67" i="1"/>
  <c r="M63" i="1"/>
  <c r="M59" i="1"/>
  <c r="M55" i="1"/>
  <c r="M51" i="1"/>
  <c r="M47" i="1"/>
  <c r="M43" i="1"/>
  <c r="M39" i="1"/>
  <c r="M35" i="1"/>
  <c r="M31" i="1"/>
  <c r="M27" i="1"/>
  <c r="M23" i="1"/>
  <c r="M19" i="1"/>
  <c r="M112" i="1"/>
  <c r="M110" i="1"/>
  <c r="M108" i="1"/>
  <c r="M106" i="1"/>
  <c r="M104" i="1"/>
  <c r="M102" i="1"/>
  <c r="M100" i="1"/>
  <c r="M98" i="1"/>
  <c r="M96" i="1"/>
  <c r="M94" i="1"/>
  <c r="M92" i="1"/>
  <c r="M88" i="1"/>
  <c r="M84" i="1"/>
  <c r="M80" i="1"/>
  <c r="M76" i="1"/>
  <c r="M72" i="1"/>
  <c r="M68" i="1"/>
  <c r="M64" i="1"/>
  <c r="M60" i="1"/>
  <c r="M56" i="1"/>
  <c r="M52" i="1"/>
  <c r="M48" i="1"/>
  <c r="M44" i="1"/>
  <c r="M40" i="1"/>
  <c r="M36" i="1"/>
  <c r="M32" i="1"/>
  <c r="M28" i="1"/>
  <c r="M24" i="1"/>
  <c r="M20" i="1"/>
  <c r="L109" i="1"/>
  <c r="M109" i="1" s="1"/>
  <c r="L105" i="1"/>
  <c r="M105" i="1" s="1"/>
  <c r="L101" i="1"/>
  <c r="M101" i="1" s="1"/>
  <c r="L97" i="1"/>
  <c r="M97" i="1" s="1"/>
  <c r="L93" i="1"/>
  <c r="M93" i="1" s="1"/>
  <c r="L90" i="1"/>
  <c r="M90" i="1" s="1"/>
  <c r="L86" i="1"/>
  <c r="M86" i="1" s="1"/>
  <c r="L82" i="1"/>
  <c r="M82" i="1" s="1"/>
  <c r="L78" i="1"/>
  <c r="M78" i="1" s="1"/>
  <c r="L74" i="1"/>
  <c r="M74" i="1" s="1"/>
  <c r="L70" i="1"/>
  <c r="M70" i="1" s="1"/>
  <c r="L66" i="1"/>
  <c r="M66" i="1" s="1"/>
  <c r="L62" i="1"/>
  <c r="M62" i="1" s="1"/>
  <c r="L58" i="1"/>
  <c r="M58" i="1" s="1"/>
  <c r="L54" i="1"/>
  <c r="M54" i="1" s="1"/>
  <c r="L50" i="1"/>
  <c r="M50" i="1" s="1"/>
  <c r="L46" i="1"/>
  <c r="M46" i="1" s="1"/>
  <c r="L42" i="1"/>
  <c r="M42" i="1" s="1"/>
  <c r="L38" i="1"/>
  <c r="M38" i="1" s="1"/>
  <c r="L34" i="1"/>
  <c r="M34" i="1" s="1"/>
  <c r="L30" i="1"/>
  <c r="M30" i="1" s="1"/>
  <c r="L26" i="1"/>
  <c r="M26" i="1" s="1"/>
  <c r="L22" i="1"/>
  <c r="M22" i="1" s="1"/>
  <c r="L18" i="1"/>
  <c r="M89" i="1"/>
  <c r="M85" i="1"/>
  <c r="M81" i="1"/>
  <c r="M77" i="1"/>
  <c r="M73" i="1"/>
  <c r="M69" i="1"/>
  <c r="M65" i="1"/>
  <c r="M61" i="1"/>
  <c r="M57" i="1"/>
  <c r="M53" i="1"/>
  <c r="M49" i="1"/>
  <c r="M45" i="1"/>
  <c r="M41" i="1"/>
  <c r="M37" i="1"/>
  <c r="M33" i="1"/>
  <c r="M29" i="1"/>
  <c r="M25" i="1"/>
  <c r="M21" i="1"/>
  <c r="M18" i="1" l="1"/>
  <c r="M115" i="1" s="1"/>
  <c r="L115" i="1"/>
</calcChain>
</file>

<file path=xl/sharedStrings.xml><?xml version="1.0" encoding="utf-8"?>
<sst xmlns="http://schemas.openxmlformats.org/spreadsheetml/2006/main" count="424" uniqueCount="126">
  <si>
    <t>Ведомость ТМЦ для выполнения работ по объекту</t>
  </si>
  <si>
    <t xml:space="preserve">Наименование объекта: </t>
  </si>
  <si>
    <t>№ п/п</t>
  </si>
  <si>
    <t>Поставка</t>
  </si>
  <si>
    <t>Ед. изм</t>
  </si>
  <si>
    <t>Кол-во</t>
  </si>
  <si>
    <t>Срок предоставления МТР на Объект</t>
  </si>
  <si>
    <t>Цена за ед.изм. без НДС, руб. в ценах 2001г.</t>
  </si>
  <si>
    <t>Индекс перехода от базовых цен</t>
  </si>
  <si>
    <t>Цена за ед.изм. без НДС, руб. в текущих ценах</t>
  </si>
  <si>
    <t>Общая стоимость без НДС, руб.</t>
  </si>
  <si>
    <t>Общая стоимость с НДС, руб.</t>
  </si>
  <si>
    <t>Заказчик / Подрядчик</t>
  </si>
  <si>
    <t xml:space="preserve">ЛСР № </t>
  </si>
  <si>
    <t>Подрядчик</t>
  </si>
  <si>
    <t>Заказчик</t>
  </si>
  <si>
    <t>Итого стоимость оборудования, в том числе поставки :</t>
  </si>
  <si>
    <t xml:space="preserve">                     ____________________________________                          ____________________________________</t>
  </si>
  <si>
    <t xml:space="preserve">                                               (подпись, М.П.)                                                                                                                                                       (фамилия, имя, отчество подписавшего лица, должность)</t>
  </si>
  <si>
    <t>Наименование ТМЦ</t>
  </si>
  <si>
    <t>Наименование работ:</t>
  </si>
  <si>
    <t>кг</t>
  </si>
  <si>
    <t>шт</t>
  </si>
  <si>
    <t>т</t>
  </si>
  <si>
    <t>м3</t>
  </si>
  <si>
    <t>м</t>
  </si>
  <si>
    <t>подрядчик</t>
  </si>
  <si>
    <t>Вода</t>
  </si>
  <si>
    <t>Каболка</t>
  </si>
  <si>
    <t>Смесь песчано-гравийная природная</t>
  </si>
  <si>
    <t>Раствор асбоцементный</t>
  </si>
  <si>
    <t>Поковки из квадратных заготовок, масса 1,8 кг</t>
  </si>
  <si>
    <t>Топливо моторное для среднеоборотных и малооборотных дизелей ДТ</t>
  </si>
  <si>
    <t>Бруски обрезные, хвойных пород, длина 4-6,5 м, ширина 75-150 мм, толщина 40-75 мм, сорт III</t>
  </si>
  <si>
    <t>Раствор готовый кладочный, цементный, М50</t>
  </si>
  <si>
    <t>Песок природный для строительных: работ средний с крупностью зерен размером свыше 5 мм-до 5% по массе</t>
  </si>
  <si>
    <t>Смеси бетонные тяжелого бетона (БСТ), класс В15 (М200)</t>
  </si>
  <si>
    <t>01-01</t>
  </si>
  <si>
    <t>06-01</t>
  </si>
  <si>
    <t>Проволока сварочная легированная, диаметр 4 мм</t>
  </si>
  <si>
    <t>Флюс АН-47</t>
  </si>
  <si>
    <t>Электроды сварочные Э42, диаметр 4 мм</t>
  </si>
  <si>
    <t>Строительство сети водоснабжения от существующей сети водоснабжения Д-200 мм по ул. Адмирала Макарова и от существующей сети водоснабжения Д-300мм по ул. Судозаводская до границы инженерно-технических сетей жилого дома по ул. Адмирала Ушакова, 15 (1,2 этап)</t>
  </si>
  <si>
    <t>Болты с шестигранной головкой, диаметр 10 мм</t>
  </si>
  <si>
    <t>Грунтовка В-КФ-093</t>
  </si>
  <si>
    <t>Эмаль ПФ-115, серая</t>
  </si>
  <si>
    <t>Растворитель Р-4А</t>
  </si>
  <si>
    <t>Знак дорожный на оцинкованной подоснове со световозвращающей пленкой запрещающий, диаметр круга 700 мм, тип 3.1-3.33</t>
  </si>
  <si>
    <t>Знак дорожный на оцинкованной подоснове со световозвращающей пленкой информационные, размером 350x1050 мм, тип 6.14.2, 6.16, 6.18.1-6.18.3</t>
  </si>
  <si>
    <t>Знаки дорожные на оцинкованной подоснове со световозвращающей пленкой информационные, размером 900x900 мм, тип 6.2, 6.3.1, 6.3.2, 6.4, 6.8.1-6.8.3</t>
  </si>
  <si>
    <t>Знак дорожный на оцинкованной подоснове со световозвращающей пленкой предупреждающий, размер 900x900x900 мм, 1.1, 1.2, 1.5-1.33</t>
  </si>
  <si>
    <t>Трубы стальные бесшовные горячедеформированные со снятой фаской из стали марок 15, 20, 35, наружный диаметр 89 мм, толщина стенки 3,5 мм</t>
  </si>
  <si>
    <t>Плиты ПД 3-16</t>
  </si>
  <si>
    <t>01-02</t>
  </si>
  <si>
    <t>Блоки ФБС 12.3.6</t>
  </si>
  <si>
    <t>Втулка под фланец ПЭ100 SDR17 Д110</t>
  </si>
  <si>
    <t>Задвижка чугунная короткая Ду100 Ру16  4000А Hawle</t>
  </si>
  <si>
    <t>Задвижка чугунная короткая Ду300 Ру16  4000А Hawle</t>
  </si>
  <si>
    <t>Задвижка шиберная Ду200 Ру10 с маховиком  VGA S72.11</t>
  </si>
  <si>
    <t>Люк полимерно-песчаный тип "Т"</t>
  </si>
  <si>
    <t>Маховик для задвижки Hawle Д100</t>
  </si>
  <si>
    <t>Маховик для задвижки Hawle Д300</t>
  </si>
  <si>
    <t>Отвод сварной ПЭ100 SDR17 Д110 45гр.</t>
  </si>
  <si>
    <t>Патрубок фланец-раструб DN200</t>
  </si>
  <si>
    <t>Прокладка межфланцевая Д-100мм</t>
  </si>
  <si>
    <t>Прокладка межфланцевая Д-200мм</t>
  </si>
  <si>
    <t>Прокладка межфланцевая Д-300мм</t>
  </si>
  <si>
    <t>Прокладка под пожарный гидрант</t>
  </si>
  <si>
    <t>Табличка 300мм свз оцинк (флюоресцентный указатель)</t>
  </si>
  <si>
    <t>Труба ПЭ100 SDR17 Д110х6,6мм</t>
  </si>
  <si>
    <t>Труба стальная 108х5мм 09Г2С L=0,9м</t>
  </si>
  <si>
    <t>Труба стальная 219х8мм 09Г2С L=2,08м</t>
  </si>
  <si>
    <t>Труба стальная 325х10мм 09Г2С</t>
  </si>
  <si>
    <t>Фланец  с покрытием 1-110-16</t>
  </si>
  <si>
    <t>Фланец пожарный</t>
  </si>
  <si>
    <t>Фланец приварной 100-16-01-1-В</t>
  </si>
  <si>
    <t>Фланец приварной 200-16-01-1-В</t>
  </si>
  <si>
    <t>Фланец приварной 300-16-01-1-В</t>
  </si>
  <si>
    <t>Фланцевый адаптер DN200 PN16 AVK Supa 603-242-000-4100</t>
  </si>
  <si>
    <t>Фланцевый адаптер DN300 PN16 AVK Supa 603-350-000-6400</t>
  </si>
  <si>
    <t>Пленка полиэтиленовая, толщина 0,15 мм</t>
  </si>
  <si>
    <t>Очес льняной</t>
  </si>
  <si>
    <t>Электроды сварочные Э42, диаметр 6 мм</t>
  </si>
  <si>
    <t>Гвозди строительные</t>
  </si>
  <si>
    <t>Известь строительная негашеная комовая, сорт I</t>
  </si>
  <si>
    <t>Известь строительная негашеная хлорная, марка А</t>
  </si>
  <si>
    <t>Смеси бетонные тяжелого бетона (БСТ), класс В7,5 (М100)</t>
  </si>
  <si>
    <t>Смеси бетонные тяжелого бетона (БСТ), класс В10 (М150)</t>
  </si>
  <si>
    <t>Смеси асфальтобетонные дорожные, мелкозернистые щебеночные, тип Б, марка I</t>
  </si>
  <si>
    <t>Раствор готовый кладочный, цементный, М100</t>
  </si>
  <si>
    <t>Проволока горячекатаная в мотках, диаметр 6,3-6,5 мм</t>
  </si>
  <si>
    <t>Доска обрезная, хвойных пород, ширина 75-150 мм, толщина 44 мм и более, длина 4-6,5 м, сорт III</t>
  </si>
  <si>
    <t>Щиты из досок, толщина 25 мм</t>
  </si>
  <si>
    <t>Щиты из досок, толщина 40 мм</t>
  </si>
  <si>
    <t>Краска масляная земляная МА-0115, мумия, сурик железный</t>
  </si>
  <si>
    <t>Олифа комбинированная для разведения масляных густотертых красок и для внешних работ по деревянным поверхностям</t>
  </si>
  <si>
    <t>Ксилол нефтяной, марка А</t>
  </si>
  <si>
    <t>Уайт-спирит</t>
  </si>
  <si>
    <t>Мастика гидроизоляционная холодная ТЕХНОНИКОЛЬ №24 (МГТН)</t>
  </si>
  <si>
    <t>Праймер битумный ТЕХНОНИКОЛЬ №01</t>
  </si>
  <si>
    <t>Болты с гайками и шайбами для санитарно-технических работ, диаметр 16 мм</t>
  </si>
  <si>
    <t>Болты с гайками и шайбами для санитарно-технических работ, диаметр 20-22 мм</t>
  </si>
  <si>
    <t>Болты с гайками и шайбами для санитарно-технических работ, диаметр 20-22 мм (для ПГ)</t>
  </si>
  <si>
    <t>Болты с гайками и шайбами для санитарно-технических работ, диаметр 24 мм</t>
  </si>
  <si>
    <t>Шпильки оцинкованные стяжные, диаметр 16 мм, длина 150 мм</t>
  </si>
  <si>
    <t>Кольцо опорное КО-6 /бетон В15 (М200), объем 0,02 м3, расход арматуры 1,10 кг</t>
  </si>
  <si>
    <t>Кольцо стеновое смотровых колодцев КС20.9, бетон В15 (М200), объем 0,59 м3, расход арматуры 19,88 кг</t>
  </si>
  <si>
    <t>Плита днища ПН20, бетон В15 (М200), объем 0,59 м3, расход арматуры 79,44 кг</t>
  </si>
  <si>
    <t>Плиты перекрытия 1ПП20-1, бетон B15, объем 0,55 м3, расход арматуры 49,65 кг</t>
  </si>
  <si>
    <t>Двутавр с параллельными гранями полок №16-18 Б1, Б2, сталь марки Ст0</t>
  </si>
  <si>
    <t>Грунтовка ГФ-021</t>
  </si>
  <si>
    <t>Эмаль ПФ-115</t>
  </si>
  <si>
    <t>Трубы стальные электросварные прямошовные и спиральношовные, класс прочности К38, наружный диаметр 426 мм, толщина стенки 10 мм (гильза)</t>
  </si>
  <si>
    <t>Трубы стальные электросварные прямошовные, диаметр 200-300 мм (гильза)</t>
  </si>
  <si>
    <t>м2</t>
  </si>
  <si>
    <t>л</t>
  </si>
  <si>
    <t>07-01</t>
  </si>
  <si>
    <t>Асфальтобетонная смесь высокоплотная М1</t>
  </si>
  <si>
    <t>Керосин для технических целей</t>
  </si>
  <si>
    <t>Брусья необрезные, хвойных пород, длина 4-6,5 м, все ширины, толщина 100, 125 мм, сорт IV</t>
  </si>
  <si>
    <t>Эмульсия битумно-катионная ЭБК-2</t>
  </si>
  <si>
    <t>Щебень М 1000, фракция 20-40 мм, группа 2</t>
  </si>
  <si>
    <t>Щебень М 1000, фракция 40-80(70) мм, группа 2</t>
  </si>
  <si>
    <t>Смеси асфальтобетонные плотные мелкозернистые тип Б марка I</t>
  </si>
  <si>
    <t>Камни бортовые БР 100.30.18, бетон В30 (М400), объем 0,052 м3</t>
  </si>
  <si>
    <t>НДС 20%,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</si>
</sst>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vertAlign val="superscript"/>
      <sz val="18"/>
      <color theme="1"/>
      <name val="Times New Roman"/>
      <family val="1"/>
      <charset val="204"/>
    </font>
    <font>
      <sz val="10"/>
      <name val="Arial"/>
      <family val="2"/>
      <charset val="204"/>
    </font>
    <font>
      <u/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/>
    <xf numFmtId="0" fontId="4" fillId="0" borderId="0"/>
    <xf numFmtId="0" fontId="16" fillId="0" borderId="5">
      <alignment horizontal="center"/>
    </xf>
    <xf numFmtId="0" fontId="4" fillId="0" borderId="0">
      <alignment vertical="top"/>
    </xf>
    <xf numFmtId="0" fontId="16" fillId="0" borderId="5">
      <alignment horizontal="center"/>
    </xf>
    <xf numFmtId="0" fontId="16" fillId="0" borderId="0">
      <alignment vertical="top"/>
    </xf>
    <xf numFmtId="0" fontId="4" fillId="0" borderId="0"/>
    <xf numFmtId="0" fontId="16" fillId="0" borderId="0">
      <alignment horizontal="right" vertical="top" wrapText="1"/>
    </xf>
    <xf numFmtId="0" fontId="16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16" fillId="0" borderId="5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16" fillId="0" borderId="0"/>
    <xf numFmtId="0" fontId="16" fillId="0" borderId="5">
      <alignment horizontal="center" wrapText="1"/>
    </xf>
    <xf numFmtId="0" fontId="16" fillId="0" borderId="5">
      <alignment horizontal="center"/>
    </xf>
    <xf numFmtId="0" fontId="4" fillId="0" borderId="0"/>
    <xf numFmtId="0" fontId="16" fillId="0" borderId="5">
      <alignment horizontal="center" wrapText="1"/>
    </xf>
    <xf numFmtId="0" fontId="4" fillId="0" borderId="0"/>
    <xf numFmtId="0" fontId="16" fillId="0" borderId="0">
      <alignment horizontal="center"/>
    </xf>
    <xf numFmtId="0" fontId="16" fillId="0" borderId="0">
      <alignment horizontal="left" vertical="top"/>
    </xf>
    <xf numFmtId="0" fontId="4" fillId="0" borderId="5">
      <alignment vertical="top" wrapText="1"/>
    </xf>
    <xf numFmtId="0" fontId="16" fillId="0" borderId="0"/>
  </cellStyleXfs>
  <cellXfs count="66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5" fillId="0" borderId="0" xfId="1" applyFont="1"/>
    <xf numFmtId="0" fontId="3" fillId="0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/>
    </xf>
    <xf numFmtId="0" fontId="8" fillId="2" borderId="11" xfId="0" applyFont="1" applyFill="1" applyBorder="1" applyAlignment="1">
      <alignment horizontal="center" vertical="top"/>
    </xf>
    <xf numFmtId="4" fontId="2" fillId="0" borderId="15" xfId="0" applyNumberFormat="1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top" wrapText="1"/>
    </xf>
    <xf numFmtId="0" fontId="10" fillId="2" borderId="17" xfId="0" applyFont="1" applyFill="1" applyBorder="1" applyAlignment="1">
      <alignment horizontal="center" vertical="top" wrapText="1"/>
    </xf>
    <xf numFmtId="4" fontId="2" fillId="2" borderId="17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top" wrapText="1"/>
    </xf>
    <xf numFmtId="0" fontId="10" fillId="3" borderId="11" xfId="0" applyFont="1" applyFill="1" applyBorder="1" applyAlignment="1">
      <alignment horizontal="center" vertical="top" wrapText="1"/>
    </xf>
    <xf numFmtId="4" fontId="2" fillId="3" borderId="11" xfId="0" applyNumberFormat="1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2" fillId="0" borderId="0" xfId="1" applyFont="1"/>
    <xf numFmtId="17" fontId="8" fillId="0" borderId="11" xfId="0" applyNumberFormat="1" applyFont="1" applyBorder="1" applyAlignment="1">
      <alignment horizontal="center" vertical="top"/>
    </xf>
    <xf numFmtId="2" fontId="14" fillId="0" borderId="5" xfId="0" applyNumberFormat="1" applyFont="1" applyBorder="1" applyAlignment="1">
      <alignment horizontal="center" vertical="center"/>
    </xf>
    <xf numFmtId="3" fontId="0" fillId="0" borderId="0" xfId="0" applyNumberFormat="1"/>
    <xf numFmtId="0" fontId="8" fillId="0" borderId="11" xfId="0" applyFont="1" applyBorder="1" applyAlignment="1">
      <alignment horizontal="center" vertical="center"/>
    </xf>
    <xf numFmtId="0" fontId="14" fillId="0" borderId="5" xfId="1" applyFont="1" applyBorder="1" applyAlignment="1">
      <alignment horizontal="right" vertical="top" wrapText="1"/>
    </xf>
    <xf numFmtId="49" fontId="8" fillId="0" borderId="19" xfId="0" applyNumberFormat="1" applyFont="1" applyBorder="1" applyAlignment="1">
      <alignment horizontal="center" vertical="top"/>
    </xf>
    <xf numFmtId="0" fontId="14" fillId="0" borderId="5" xfId="1" applyFont="1" applyBorder="1" applyAlignment="1">
      <alignment horizontal="left" vertical="top" wrapText="1"/>
    </xf>
    <xf numFmtId="0" fontId="14" fillId="0" borderId="5" xfId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right" vertical="top" wrapText="1"/>
    </xf>
    <xf numFmtId="0" fontId="14" fillId="0" borderId="5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right" vertical="top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/>
    </xf>
    <xf numFmtId="0" fontId="6" fillId="2" borderId="2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2" fillId="3" borderId="10" xfId="0" applyFont="1" applyFill="1" applyBorder="1" applyAlignment="1">
      <alignment horizontal="right" vertical="top" wrapText="1"/>
    </xf>
    <xf numFmtId="0" fontId="2" fillId="3" borderId="19" xfId="0" applyFont="1" applyFill="1" applyBorder="1" applyAlignment="1">
      <alignment horizontal="right" vertical="top" wrapText="1"/>
    </xf>
    <xf numFmtId="0" fontId="2" fillId="3" borderId="11" xfId="0" applyFont="1" applyFill="1" applyBorder="1" applyAlignment="1">
      <alignment horizontal="right" vertical="top" wrapText="1"/>
    </xf>
    <xf numFmtId="0" fontId="2" fillId="2" borderId="16" xfId="0" applyFont="1" applyFill="1" applyBorder="1" applyAlignment="1">
      <alignment horizontal="right" vertical="top" wrapText="1"/>
    </xf>
    <xf numFmtId="0" fontId="2" fillId="2" borderId="21" xfId="0" applyFont="1" applyFill="1" applyBorder="1" applyAlignment="1">
      <alignment horizontal="right" vertical="top" wrapText="1"/>
    </xf>
    <xf numFmtId="0" fontId="2" fillId="2" borderId="17" xfId="0" applyFont="1" applyFill="1" applyBorder="1" applyAlignment="1">
      <alignment horizontal="right" vertical="top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7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right" vertical="top"/>
    </xf>
    <xf numFmtId="4" fontId="16" fillId="0" borderId="11" xfId="0" applyNumberFormat="1" applyFont="1" applyBorder="1" applyAlignment="1">
      <alignment horizontal="center" vertical="top"/>
    </xf>
    <xf numFmtId="4" fontId="16" fillId="0" borderId="12" xfId="0" applyNumberFormat="1" applyFont="1" applyBorder="1" applyAlignment="1">
      <alignment horizontal="center" vertical="top"/>
    </xf>
    <xf numFmtId="0" fontId="14" fillId="0" borderId="5" xfId="0" applyFont="1" applyBorder="1" applyAlignment="1">
      <alignment horizontal="center" vertical="top"/>
    </xf>
    <xf numFmtId="2" fontId="14" fillId="0" borderId="5" xfId="0" applyNumberFormat="1" applyFont="1" applyBorder="1" applyAlignment="1">
      <alignment horizontal="right" vertical="center"/>
    </xf>
  </cellXfs>
  <cellStyles count="28"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 2" xfId="1"/>
    <cellStyle name="Параметр" xfId="18"/>
    <cellStyle name="ПеременныеСметы" xfId="19"/>
    <cellStyle name="РесСмета" xfId="20"/>
    <cellStyle name="СводВедРес" xfId="21"/>
    <cellStyle name="СводкаСтоимРаб" xfId="22"/>
    <cellStyle name="СводРасч" xfId="23"/>
    <cellStyle name="Титул" xfId="24"/>
    <cellStyle name="Хвост" xfId="25"/>
    <cellStyle name="Ценник" xfId="26"/>
    <cellStyle name="Экспертиза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3"/>
  <sheetViews>
    <sheetView tabSelected="1" zoomScale="85" zoomScaleNormal="85" workbookViewId="0">
      <selection activeCell="K115" sqref="K115"/>
    </sheetView>
  </sheetViews>
  <sheetFormatPr defaultRowHeight="15" x14ac:dyDescent="0.25"/>
  <cols>
    <col min="2" max="2" width="11.7109375" bestFit="1" customWidth="1"/>
    <col min="3" max="3" width="35.7109375" customWidth="1"/>
    <col min="4" max="4" width="31.5703125" customWidth="1"/>
    <col min="5" max="5" width="8.42578125" bestFit="1" customWidth="1"/>
    <col min="6" max="6" width="9.85546875" customWidth="1"/>
    <col min="7" max="7" width="23.85546875" bestFit="1" customWidth="1"/>
    <col min="8" max="8" width="26.7109375" bestFit="1" customWidth="1"/>
    <col min="9" max="9" width="15" customWidth="1"/>
    <col min="10" max="10" width="26.85546875" bestFit="1" customWidth="1"/>
    <col min="11" max="11" width="23.28515625" bestFit="1" customWidth="1"/>
    <col min="12" max="12" width="17.7109375" customWidth="1"/>
    <col min="13" max="13" width="27" customWidth="1"/>
  </cols>
  <sheetData>
    <row r="1" spans="1:13" ht="20.25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ht="20.25" x14ac:dyDescent="0.3">
      <c r="A2" s="21" t="s">
        <v>20</v>
      </c>
      <c r="B2" s="3"/>
      <c r="C2" s="4"/>
      <c r="D2" s="20"/>
      <c r="E2" s="4"/>
      <c r="F2" s="4"/>
      <c r="G2" s="4"/>
      <c r="H2" s="4"/>
      <c r="I2" s="4"/>
      <c r="J2" s="4"/>
      <c r="K2" s="4"/>
      <c r="L2" s="4"/>
      <c r="M2" s="4"/>
    </row>
    <row r="3" spans="1:13" ht="43.5" customHeight="1" x14ac:dyDescent="0.3">
      <c r="A3" s="21" t="s">
        <v>1</v>
      </c>
      <c r="B3" s="3"/>
      <c r="C3" s="4"/>
      <c r="D3" s="43" t="s">
        <v>42</v>
      </c>
      <c r="E3" s="43"/>
      <c r="F3" s="43"/>
      <c r="G3" s="43"/>
      <c r="H3" s="43"/>
      <c r="I3" s="43"/>
      <c r="J3" s="43"/>
      <c r="K3" s="43"/>
      <c r="L3" s="43"/>
      <c r="M3" s="43"/>
    </row>
    <row r="4" spans="1:13" ht="21" thickBot="1" x14ac:dyDescent="0.3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3" ht="29.25" customHeight="1" x14ac:dyDescent="0.25">
      <c r="A5" s="36" t="s">
        <v>2</v>
      </c>
      <c r="B5" s="45" t="s">
        <v>13</v>
      </c>
      <c r="C5" s="38" t="s">
        <v>19</v>
      </c>
      <c r="D5" s="5" t="s">
        <v>3</v>
      </c>
      <c r="E5" s="38" t="s">
        <v>4</v>
      </c>
      <c r="F5" s="38" t="s">
        <v>5</v>
      </c>
      <c r="G5" s="38" t="s">
        <v>6</v>
      </c>
      <c r="H5" s="40" t="s">
        <v>7</v>
      </c>
      <c r="I5" s="40" t="s">
        <v>8</v>
      </c>
      <c r="J5" s="38" t="s">
        <v>9</v>
      </c>
      <c r="K5" s="38" t="s">
        <v>10</v>
      </c>
      <c r="L5" s="38" t="s">
        <v>125</v>
      </c>
      <c r="M5" s="59" t="s">
        <v>11</v>
      </c>
    </row>
    <row r="6" spans="1:13" ht="15.75" x14ac:dyDescent="0.25">
      <c r="A6" s="37"/>
      <c r="B6" s="46"/>
      <c r="C6" s="39"/>
      <c r="D6" s="6" t="s">
        <v>12</v>
      </c>
      <c r="E6" s="39"/>
      <c r="F6" s="39"/>
      <c r="G6" s="39"/>
      <c r="H6" s="41"/>
      <c r="I6" s="42"/>
      <c r="J6" s="39"/>
      <c r="K6" s="58"/>
      <c r="L6" s="58"/>
      <c r="M6" s="60"/>
    </row>
    <row r="7" spans="1:13" ht="16.5" thickBot="1" x14ac:dyDescent="0.3">
      <c r="A7" s="7">
        <v>1</v>
      </c>
      <c r="B7" s="19"/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9">
        <v>13</v>
      </c>
    </row>
    <row r="8" spans="1:13" ht="25.5" x14ac:dyDescent="0.25">
      <c r="A8" s="10">
        <v>1</v>
      </c>
      <c r="B8" s="27" t="s">
        <v>37</v>
      </c>
      <c r="C8" s="31" t="s">
        <v>43</v>
      </c>
      <c r="D8" s="11" t="s">
        <v>26</v>
      </c>
      <c r="E8" s="32" t="s">
        <v>23</v>
      </c>
      <c r="F8" s="33">
        <v>3.8400000000000001E-3</v>
      </c>
      <c r="G8" s="22"/>
      <c r="H8" s="26"/>
      <c r="I8" s="25"/>
      <c r="J8" s="61">
        <v>43028.33</v>
      </c>
      <c r="K8" s="64">
        <v>165.23</v>
      </c>
      <c r="L8" s="62">
        <f>K8*0.2</f>
        <v>33.045999999999999</v>
      </c>
      <c r="M8" s="63">
        <f>K8+L8</f>
        <v>198.27599999999998</v>
      </c>
    </row>
    <row r="9" spans="1:13" ht="25.5" x14ac:dyDescent="0.25">
      <c r="A9" s="10">
        <v>2</v>
      </c>
      <c r="B9" s="27" t="s">
        <v>37</v>
      </c>
      <c r="C9" s="31" t="s">
        <v>31</v>
      </c>
      <c r="D9" s="11" t="s">
        <v>26</v>
      </c>
      <c r="E9" s="32" t="s">
        <v>23</v>
      </c>
      <c r="F9" s="33">
        <v>1.056E-2</v>
      </c>
      <c r="G9" s="22"/>
      <c r="H9" s="26"/>
      <c r="I9" s="25"/>
      <c r="J9" s="61">
        <v>53018.58</v>
      </c>
      <c r="K9" s="64">
        <v>559.88</v>
      </c>
      <c r="L9" s="62">
        <f t="shared" ref="L9:L72" si="0">K9*0.2</f>
        <v>111.976</v>
      </c>
      <c r="M9" s="63">
        <f t="shared" ref="M9:M72" si="1">K9+L9</f>
        <v>671.85599999999999</v>
      </c>
    </row>
    <row r="10" spans="1:13" ht="15.75" x14ac:dyDescent="0.25">
      <c r="A10" s="10">
        <v>3</v>
      </c>
      <c r="B10" s="27" t="s">
        <v>37</v>
      </c>
      <c r="C10" s="31" t="s">
        <v>44</v>
      </c>
      <c r="D10" s="11" t="s">
        <v>26</v>
      </c>
      <c r="E10" s="32" t="s">
        <v>23</v>
      </c>
      <c r="F10" s="33">
        <v>1.5479999999999999E-3</v>
      </c>
      <c r="G10" s="22"/>
      <c r="H10" s="26"/>
      <c r="I10" s="25"/>
      <c r="J10" s="61">
        <v>116220.98</v>
      </c>
      <c r="K10" s="64">
        <v>179.91</v>
      </c>
      <c r="L10" s="62">
        <f t="shared" si="0"/>
        <v>35.981999999999999</v>
      </c>
      <c r="M10" s="63">
        <f t="shared" si="1"/>
        <v>215.892</v>
      </c>
    </row>
    <row r="11" spans="1:13" ht="15.75" x14ac:dyDescent="0.25">
      <c r="A11" s="10">
        <v>4</v>
      </c>
      <c r="B11" s="27" t="s">
        <v>37</v>
      </c>
      <c r="C11" s="31" t="s">
        <v>45</v>
      </c>
      <c r="D11" s="11" t="s">
        <v>26</v>
      </c>
      <c r="E11" s="32" t="s">
        <v>23</v>
      </c>
      <c r="F11" s="33">
        <v>4.4959999999999998E-4</v>
      </c>
      <c r="G11" s="22"/>
      <c r="H11" s="26"/>
      <c r="I11" s="25"/>
      <c r="J11" s="61">
        <v>63936.66</v>
      </c>
      <c r="K11" s="64">
        <v>28.75</v>
      </c>
      <c r="L11" s="62">
        <f t="shared" si="0"/>
        <v>5.75</v>
      </c>
      <c r="M11" s="63">
        <f t="shared" si="1"/>
        <v>34.5</v>
      </c>
    </row>
    <row r="12" spans="1:13" ht="15.75" x14ac:dyDescent="0.25">
      <c r="A12" s="10">
        <v>5</v>
      </c>
      <c r="B12" s="27" t="s">
        <v>37</v>
      </c>
      <c r="C12" s="31" t="s">
        <v>46</v>
      </c>
      <c r="D12" s="11" t="s">
        <v>26</v>
      </c>
      <c r="E12" s="32" t="s">
        <v>23</v>
      </c>
      <c r="F12" s="33">
        <v>2.7040000000000001E-4</v>
      </c>
      <c r="G12" s="22"/>
      <c r="H12" s="26"/>
      <c r="I12" s="25"/>
      <c r="J12" s="61">
        <v>41849.14</v>
      </c>
      <c r="K12" s="64">
        <v>11.32</v>
      </c>
      <c r="L12" s="62">
        <f t="shared" si="0"/>
        <v>2.2640000000000002</v>
      </c>
      <c r="M12" s="63">
        <f t="shared" si="1"/>
        <v>13.584</v>
      </c>
    </row>
    <row r="13" spans="1:13" ht="51" x14ac:dyDescent="0.25">
      <c r="A13" s="10">
        <v>6</v>
      </c>
      <c r="B13" s="27" t="s">
        <v>37</v>
      </c>
      <c r="C13" s="31" t="s">
        <v>47</v>
      </c>
      <c r="D13" s="11" t="s">
        <v>26</v>
      </c>
      <c r="E13" s="32" t="s">
        <v>22</v>
      </c>
      <c r="F13" s="33">
        <v>1.142857</v>
      </c>
      <c r="G13" s="22"/>
      <c r="H13" s="26"/>
      <c r="I13" s="25"/>
      <c r="J13" s="61">
        <v>974.26</v>
      </c>
      <c r="K13" s="64">
        <v>1113.44</v>
      </c>
      <c r="L13" s="62">
        <f t="shared" si="0"/>
        <v>222.68800000000002</v>
      </c>
      <c r="M13" s="63">
        <f t="shared" si="1"/>
        <v>1336.1280000000002</v>
      </c>
    </row>
    <row r="14" spans="1:13" ht="63.75" x14ac:dyDescent="0.25">
      <c r="A14" s="10">
        <v>7</v>
      </c>
      <c r="B14" s="27" t="s">
        <v>37</v>
      </c>
      <c r="C14" s="31" t="s">
        <v>48</v>
      </c>
      <c r="D14" s="11" t="s">
        <v>26</v>
      </c>
      <c r="E14" s="32" t="s">
        <v>22</v>
      </c>
      <c r="F14" s="33">
        <v>0.85714299999999999</v>
      </c>
      <c r="G14" s="22"/>
      <c r="H14" s="26"/>
      <c r="I14" s="25"/>
      <c r="J14" s="61">
        <v>814.77</v>
      </c>
      <c r="K14" s="64">
        <v>698.37</v>
      </c>
      <c r="L14" s="62">
        <f t="shared" si="0"/>
        <v>139.67400000000001</v>
      </c>
      <c r="M14" s="63">
        <f t="shared" si="1"/>
        <v>838.04399999999998</v>
      </c>
    </row>
    <row r="15" spans="1:13" ht="63.75" x14ac:dyDescent="0.25">
      <c r="A15" s="10">
        <v>8</v>
      </c>
      <c r="B15" s="27" t="s">
        <v>37</v>
      </c>
      <c r="C15" s="31" t="s">
        <v>49</v>
      </c>
      <c r="D15" s="11" t="s">
        <v>26</v>
      </c>
      <c r="E15" s="32" t="s">
        <v>22</v>
      </c>
      <c r="F15" s="33">
        <v>0.85714299999999999</v>
      </c>
      <c r="G15" s="22"/>
      <c r="H15" s="26"/>
      <c r="I15" s="25"/>
      <c r="J15" s="61">
        <v>1286.6300000000001</v>
      </c>
      <c r="K15" s="64">
        <v>1102.83</v>
      </c>
      <c r="L15" s="62">
        <f t="shared" si="0"/>
        <v>220.566</v>
      </c>
      <c r="M15" s="63">
        <f t="shared" si="1"/>
        <v>1323.396</v>
      </c>
    </row>
    <row r="16" spans="1:13" ht="51" x14ac:dyDescent="0.25">
      <c r="A16" s="10">
        <v>9</v>
      </c>
      <c r="B16" s="27" t="s">
        <v>37</v>
      </c>
      <c r="C16" s="31" t="s">
        <v>50</v>
      </c>
      <c r="D16" s="11" t="s">
        <v>26</v>
      </c>
      <c r="E16" s="32" t="s">
        <v>22</v>
      </c>
      <c r="F16" s="33">
        <v>1.428571</v>
      </c>
      <c r="G16" s="22"/>
      <c r="H16" s="26"/>
      <c r="I16" s="25"/>
      <c r="J16" s="61">
        <v>741.18</v>
      </c>
      <c r="K16" s="64">
        <v>1058.83</v>
      </c>
      <c r="L16" s="62">
        <f t="shared" si="0"/>
        <v>211.76599999999999</v>
      </c>
      <c r="M16" s="63">
        <f t="shared" si="1"/>
        <v>1270.596</v>
      </c>
    </row>
    <row r="17" spans="1:13" ht="63.75" x14ac:dyDescent="0.25">
      <c r="A17" s="10">
        <v>10</v>
      </c>
      <c r="B17" s="27" t="s">
        <v>37</v>
      </c>
      <c r="C17" s="31" t="s">
        <v>51</v>
      </c>
      <c r="D17" s="11" t="s">
        <v>26</v>
      </c>
      <c r="E17" s="32" t="s">
        <v>25</v>
      </c>
      <c r="F17" s="33">
        <v>4.5714290000000002</v>
      </c>
      <c r="G17" s="22"/>
      <c r="H17" s="26"/>
      <c r="I17" s="25"/>
      <c r="J17" s="61">
        <v>313.57</v>
      </c>
      <c r="K17" s="64">
        <v>1433.46</v>
      </c>
      <c r="L17" s="62">
        <f t="shared" si="0"/>
        <v>286.69200000000001</v>
      </c>
      <c r="M17" s="63">
        <f t="shared" si="1"/>
        <v>1720.152</v>
      </c>
    </row>
    <row r="18" spans="1:13" ht="15.75" x14ac:dyDescent="0.25">
      <c r="A18" s="10">
        <v>11</v>
      </c>
      <c r="B18" s="27" t="s">
        <v>53</v>
      </c>
      <c r="C18" s="31" t="s">
        <v>52</v>
      </c>
      <c r="D18" s="11" t="s">
        <v>26</v>
      </c>
      <c r="E18" s="32" t="s">
        <v>22</v>
      </c>
      <c r="F18" s="33">
        <v>0.28571400000000002</v>
      </c>
      <c r="G18" s="22"/>
      <c r="H18" s="26"/>
      <c r="I18" s="25"/>
      <c r="J18" s="65">
        <v>11916.67</v>
      </c>
      <c r="K18" s="62">
        <f t="shared" ref="K18:K72" si="2">F18*J18</f>
        <v>3404.7594523800003</v>
      </c>
      <c r="L18" s="62">
        <f t="shared" si="0"/>
        <v>680.95189047600013</v>
      </c>
      <c r="M18" s="63">
        <f t="shared" si="1"/>
        <v>4085.7113428560006</v>
      </c>
    </row>
    <row r="19" spans="1:13" ht="15.75" x14ac:dyDescent="0.25">
      <c r="A19" s="10">
        <v>12</v>
      </c>
      <c r="B19" s="27" t="s">
        <v>38</v>
      </c>
      <c r="C19" s="31" t="s">
        <v>54</v>
      </c>
      <c r="D19" s="11" t="s">
        <v>26</v>
      </c>
      <c r="E19" s="32" t="s">
        <v>22</v>
      </c>
      <c r="F19" s="33">
        <v>8</v>
      </c>
      <c r="G19" s="22"/>
      <c r="H19" s="26"/>
      <c r="I19" s="25"/>
      <c r="J19" s="33">
        <v>916.67</v>
      </c>
      <c r="K19" s="62">
        <f t="shared" si="2"/>
        <v>7333.36</v>
      </c>
      <c r="L19" s="62">
        <f t="shared" si="0"/>
        <v>1466.672</v>
      </c>
      <c r="M19" s="63">
        <f t="shared" si="1"/>
        <v>8800.0319999999992</v>
      </c>
    </row>
    <row r="20" spans="1:13" ht="25.5" x14ac:dyDescent="0.25">
      <c r="A20" s="10">
        <v>13</v>
      </c>
      <c r="B20" s="27" t="s">
        <v>38</v>
      </c>
      <c r="C20" s="31" t="s">
        <v>55</v>
      </c>
      <c r="D20" s="11" t="s">
        <v>26</v>
      </c>
      <c r="E20" s="32" t="s">
        <v>22</v>
      </c>
      <c r="F20" s="33">
        <v>4</v>
      </c>
      <c r="G20" s="22"/>
      <c r="H20" s="26"/>
      <c r="I20" s="25"/>
      <c r="J20" s="61">
        <v>298</v>
      </c>
      <c r="K20" s="62">
        <f t="shared" si="2"/>
        <v>1192</v>
      </c>
      <c r="L20" s="62">
        <f t="shared" si="0"/>
        <v>238.4</v>
      </c>
      <c r="M20" s="63">
        <f t="shared" si="1"/>
        <v>1430.4</v>
      </c>
    </row>
    <row r="21" spans="1:13" ht="25.5" x14ac:dyDescent="0.25">
      <c r="A21" s="10">
        <v>14</v>
      </c>
      <c r="B21" s="27" t="s">
        <v>38</v>
      </c>
      <c r="C21" s="31" t="s">
        <v>56</v>
      </c>
      <c r="D21" s="11" t="s">
        <v>26</v>
      </c>
      <c r="E21" s="32" t="s">
        <v>22</v>
      </c>
      <c r="F21" s="33">
        <v>4</v>
      </c>
      <c r="G21" s="22"/>
      <c r="H21" s="30"/>
      <c r="I21" s="25"/>
      <c r="J21" s="33">
        <v>12782</v>
      </c>
      <c r="K21" s="62">
        <f t="shared" si="2"/>
        <v>51128</v>
      </c>
      <c r="L21" s="62">
        <f t="shared" si="0"/>
        <v>10225.6</v>
      </c>
      <c r="M21" s="63">
        <f t="shared" si="1"/>
        <v>61353.599999999999</v>
      </c>
    </row>
    <row r="22" spans="1:13" ht="25.5" x14ac:dyDescent="0.25">
      <c r="A22" s="10">
        <v>15</v>
      </c>
      <c r="B22" s="27" t="s">
        <v>38</v>
      </c>
      <c r="C22" s="31" t="s">
        <v>57</v>
      </c>
      <c r="D22" s="11" t="s">
        <v>26</v>
      </c>
      <c r="E22" s="32" t="s">
        <v>22</v>
      </c>
      <c r="F22" s="33">
        <v>1</v>
      </c>
      <c r="G22" s="22"/>
      <c r="H22" s="30"/>
      <c r="I22" s="25"/>
      <c r="J22" s="33">
        <v>110096</v>
      </c>
      <c r="K22" s="62">
        <f t="shared" si="2"/>
        <v>110096</v>
      </c>
      <c r="L22" s="62">
        <f t="shared" si="0"/>
        <v>22019.200000000001</v>
      </c>
      <c r="M22" s="63">
        <f t="shared" si="1"/>
        <v>132115.20000000001</v>
      </c>
    </row>
    <row r="23" spans="1:13" ht="25.5" x14ac:dyDescent="0.25">
      <c r="A23" s="10">
        <v>16</v>
      </c>
      <c r="B23" s="27" t="s">
        <v>38</v>
      </c>
      <c r="C23" s="31" t="s">
        <v>58</v>
      </c>
      <c r="D23" s="11" t="s">
        <v>26</v>
      </c>
      <c r="E23" s="32" t="s">
        <v>22</v>
      </c>
      <c r="F23" s="33">
        <v>1</v>
      </c>
      <c r="G23" s="22"/>
      <c r="H23" s="30"/>
      <c r="I23" s="25"/>
      <c r="J23" s="33">
        <v>80992.5</v>
      </c>
      <c r="K23" s="62">
        <f t="shared" si="2"/>
        <v>80992.5</v>
      </c>
      <c r="L23" s="62">
        <f t="shared" si="0"/>
        <v>16198.5</v>
      </c>
      <c r="M23" s="63">
        <f t="shared" si="1"/>
        <v>97191</v>
      </c>
    </row>
    <row r="24" spans="1:13" ht="15.75" x14ac:dyDescent="0.25">
      <c r="A24" s="10">
        <v>17</v>
      </c>
      <c r="B24" s="27" t="s">
        <v>38</v>
      </c>
      <c r="C24" s="31" t="s">
        <v>59</v>
      </c>
      <c r="D24" s="11" t="s">
        <v>26</v>
      </c>
      <c r="E24" s="32" t="s">
        <v>22</v>
      </c>
      <c r="F24" s="33">
        <v>1</v>
      </c>
      <c r="G24" s="22"/>
      <c r="H24" s="30"/>
      <c r="I24" s="25"/>
      <c r="J24" s="61">
        <v>915</v>
      </c>
      <c r="K24" s="62">
        <f t="shared" si="2"/>
        <v>915</v>
      </c>
      <c r="L24" s="62">
        <f t="shared" si="0"/>
        <v>183</v>
      </c>
      <c r="M24" s="63">
        <f t="shared" si="1"/>
        <v>1098</v>
      </c>
    </row>
    <row r="25" spans="1:13" ht="15.75" x14ac:dyDescent="0.25">
      <c r="A25" s="10">
        <v>18</v>
      </c>
      <c r="B25" s="27" t="s">
        <v>38</v>
      </c>
      <c r="C25" s="31" t="s">
        <v>60</v>
      </c>
      <c r="D25" s="11" t="s">
        <v>26</v>
      </c>
      <c r="E25" s="32" t="s">
        <v>22</v>
      </c>
      <c r="F25" s="33">
        <v>4</v>
      </c>
      <c r="G25" s="22"/>
      <c r="H25" s="30"/>
      <c r="I25" s="25"/>
      <c r="J25" s="33">
        <v>1525</v>
      </c>
      <c r="K25" s="62">
        <f t="shared" si="2"/>
        <v>6100</v>
      </c>
      <c r="L25" s="62">
        <f t="shared" si="0"/>
        <v>1220</v>
      </c>
      <c r="M25" s="63">
        <f t="shared" si="1"/>
        <v>7320</v>
      </c>
    </row>
    <row r="26" spans="1:13" ht="15.75" x14ac:dyDescent="0.25">
      <c r="A26" s="10">
        <v>19</v>
      </c>
      <c r="B26" s="27" t="s">
        <v>38</v>
      </c>
      <c r="C26" s="31" t="s">
        <v>61</v>
      </c>
      <c r="D26" s="11" t="s">
        <v>26</v>
      </c>
      <c r="E26" s="32" t="s">
        <v>22</v>
      </c>
      <c r="F26" s="33">
        <v>1</v>
      </c>
      <c r="G26" s="22"/>
      <c r="H26" s="30"/>
      <c r="I26" s="25"/>
      <c r="J26" s="33">
        <v>8609</v>
      </c>
      <c r="K26" s="62">
        <f t="shared" si="2"/>
        <v>8609</v>
      </c>
      <c r="L26" s="62">
        <f t="shared" si="0"/>
        <v>1721.8000000000002</v>
      </c>
      <c r="M26" s="63">
        <f t="shared" si="1"/>
        <v>10330.799999999999</v>
      </c>
    </row>
    <row r="27" spans="1:13" ht="25.5" x14ac:dyDescent="0.25">
      <c r="A27" s="10">
        <v>20</v>
      </c>
      <c r="B27" s="27" t="s">
        <v>38</v>
      </c>
      <c r="C27" s="31" t="s">
        <v>62</v>
      </c>
      <c r="D27" s="11" t="s">
        <v>26</v>
      </c>
      <c r="E27" s="32" t="s">
        <v>22</v>
      </c>
      <c r="F27" s="33">
        <v>4</v>
      </c>
      <c r="G27" s="22"/>
      <c r="H27" s="30"/>
      <c r="I27" s="25"/>
      <c r="J27" s="61">
        <v>621</v>
      </c>
      <c r="K27" s="62">
        <f t="shared" si="2"/>
        <v>2484</v>
      </c>
      <c r="L27" s="62">
        <f t="shared" si="0"/>
        <v>496.8</v>
      </c>
      <c r="M27" s="63">
        <f t="shared" si="1"/>
        <v>2980.8</v>
      </c>
    </row>
    <row r="28" spans="1:13" ht="15.75" x14ac:dyDescent="0.25">
      <c r="A28" s="10">
        <v>21</v>
      </c>
      <c r="B28" s="27" t="s">
        <v>38</v>
      </c>
      <c r="C28" s="31" t="s">
        <v>63</v>
      </c>
      <c r="D28" s="11" t="s">
        <v>26</v>
      </c>
      <c r="E28" s="32" t="s">
        <v>22</v>
      </c>
      <c r="F28" s="33">
        <v>1</v>
      </c>
      <c r="G28" s="22"/>
      <c r="H28" s="30"/>
      <c r="I28" s="25"/>
      <c r="J28" s="33">
        <v>7240</v>
      </c>
      <c r="K28" s="62">
        <f t="shared" si="2"/>
        <v>7240</v>
      </c>
      <c r="L28" s="62">
        <f t="shared" si="0"/>
        <v>1448</v>
      </c>
      <c r="M28" s="63">
        <f t="shared" si="1"/>
        <v>8688</v>
      </c>
    </row>
    <row r="29" spans="1:13" ht="15.75" x14ac:dyDescent="0.25">
      <c r="A29" s="10">
        <v>22</v>
      </c>
      <c r="B29" s="27" t="s">
        <v>38</v>
      </c>
      <c r="C29" s="31" t="s">
        <v>64</v>
      </c>
      <c r="D29" s="11" t="s">
        <v>26</v>
      </c>
      <c r="E29" s="32" t="s">
        <v>22</v>
      </c>
      <c r="F29" s="33">
        <v>8</v>
      </c>
      <c r="G29" s="22"/>
      <c r="H29" s="30"/>
      <c r="I29" s="25"/>
      <c r="J29" s="33">
        <v>20.69</v>
      </c>
      <c r="K29" s="62">
        <f t="shared" si="2"/>
        <v>165.52</v>
      </c>
      <c r="L29" s="62">
        <f t="shared" si="0"/>
        <v>33.104000000000006</v>
      </c>
      <c r="M29" s="63">
        <f t="shared" si="1"/>
        <v>198.62400000000002</v>
      </c>
    </row>
    <row r="30" spans="1:13" ht="15.75" x14ac:dyDescent="0.25">
      <c r="A30" s="10">
        <v>23</v>
      </c>
      <c r="B30" s="27" t="s">
        <v>38</v>
      </c>
      <c r="C30" s="31" t="s">
        <v>65</v>
      </c>
      <c r="D30" s="11" t="s">
        <v>26</v>
      </c>
      <c r="E30" s="32" t="s">
        <v>22</v>
      </c>
      <c r="F30" s="33">
        <v>6</v>
      </c>
      <c r="G30" s="22"/>
      <c r="H30" s="30"/>
      <c r="I30" s="25"/>
      <c r="J30" s="33">
        <v>53.04</v>
      </c>
      <c r="K30" s="62">
        <f t="shared" si="2"/>
        <v>318.24</v>
      </c>
      <c r="L30" s="62">
        <f t="shared" si="0"/>
        <v>63.648000000000003</v>
      </c>
      <c r="M30" s="63">
        <f t="shared" si="1"/>
        <v>381.88800000000003</v>
      </c>
    </row>
    <row r="31" spans="1:13" ht="15.75" x14ac:dyDescent="0.25">
      <c r="A31" s="10">
        <v>24</v>
      </c>
      <c r="B31" s="27" t="s">
        <v>38</v>
      </c>
      <c r="C31" s="31" t="s">
        <v>66</v>
      </c>
      <c r="D31" s="11" t="s">
        <v>26</v>
      </c>
      <c r="E31" s="32" t="s">
        <v>22</v>
      </c>
      <c r="F31" s="33">
        <v>4</v>
      </c>
      <c r="G31" s="22"/>
      <c r="H31" s="30"/>
      <c r="I31" s="25"/>
      <c r="J31" s="33">
        <v>116.45</v>
      </c>
      <c r="K31" s="62">
        <f t="shared" si="2"/>
        <v>465.8</v>
      </c>
      <c r="L31" s="62">
        <f t="shared" si="0"/>
        <v>93.160000000000011</v>
      </c>
      <c r="M31" s="63">
        <f t="shared" si="1"/>
        <v>558.96</v>
      </c>
    </row>
    <row r="32" spans="1:13" ht="15.75" x14ac:dyDescent="0.25">
      <c r="A32" s="10">
        <v>25</v>
      </c>
      <c r="B32" s="27" t="s">
        <v>38</v>
      </c>
      <c r="C32" s="31" t="s">
        <v>67</v>
      </c>
      <c r="D32" s="11" t="s">
        <v>26</v>
      </c>
      <c r="E32" s="32" t="s">
        <v>22</v>
      </c>
      <c r="F32" s="33">
        <v>1</v>
      </c>
      <c r="G32" s="22"/>
      <c r="H32" s="30"/>
      <c r="I32" s="25"/>
      <c r="J32" s="33">
        <v>91.67</v>
      </c>
      <c r="K32" s="62">
        <f t="shared" si="2"/>
        <v>91.67</v>
      </c>
      <c r="L32" s="62">
        <f t="shared" si="0"/>
        <v>18.334</v>
      </c>
      <c r="M32" s="63">
        <f t="shared" si="1"/>
        <v>110.004</v>
      </c>
    </row>
    <row r="33" spans="1:13" ht="25.5" x14ac:dyDescent="0.25">
      <c r="A33" s="10">
        <v>26</v>
      </c>
      <c r="B33" s="27" t="s">
        <v>38</v>
      </c>
      <c r="C33" s="31" t="s">
        <v>68</v>
      </c>
      <c r="D33" s="11" t="s">
        <v>26</v>
      </c>
      <c r="E33" s="32" t="s">
        <v>22</v>
      </c>
      <c r="F33" s="33">
        <v>2</v>
      </c>
      <c r="G33" s="22"/>
      <c r="H33" s="30"/>
      <c r="I33" s="25"/>
      <c r="J33" s="33">
        <v>108.33</v>
      </c>
      <c r="K33" s="62">
        <f t="shared" si="2"/>
        <v>216.66</v>
      </c>
      <c r="L33" s="62">
        <f t="shared" si="0"/>
        <v>43.332000000000001</v>
      </c>
      <c r="M33" s="63">
        <f t="shared" si="1"/>
        <v>259.99200000000002</v>
      </c>
    </row>
    <row r="34" spans="1:13" ht="15.75" x14ac:dyDescent="0.25">
      <c r="A34" s="10">
        <v>27</v>
      </c>
      <c r="B34" s="27" t="s">
        <v>38</v>
      </c>
      <c r="C34" s="31" t="s">
        <v>69</v>
      </c>
      <c r="D34" s="11" t="s">
        <v>26</v>
      </c>
      <c r="E34" s="32" t="s">
        <v>25</v>
      </c>
      <c r="F34" s="33">
        <v>89.839200000000005</v>
      </c>
      <c r="G34" s="22"/>
      <c r="H34" s="30"/>
      <c r="I34" s="25"/>
      <c r="J34" s="61">
        <v>540</v>
      </c>
      <c r="K34" s="62">
        <f t="shared" si="2"/>
        <v>48513.168000000005</v>
      </c>
      <c r="L34" s="62">
        <f t="shared" si="0"/>
        <v>9702.633600000001</v>
      </c>
      <c r="M34" s="63">
        <f t="shared" si="1"/>
        <v>58215.801600000006</v>
      </c>
    </row>
    <row r="35" spans="1:13" ht="25.5" x14ac:dyDescent="0.25">
      <c r="A35" s="10">
        <v>28</v>
      </c>
      <c r="B35" s="27" t="s">
        <v>38</v>
      </c>
      <c r="C35" s="31" t="s">
        <v>70</v>
      </c>
      <c r="D35" s="11" t="s">
        <v>26</v>
      </c>
      <c r="E35" s="32" t="s">
        <v>23</v>
      </c>
      <c r="F35" s="33">
        <v>1.1429999999999999E-2</v>
      </c>
      <c r="G35" s="22"/>
      <c r="H35" s="30"/>
      <c r="I35" s="25"/>
      <c r="J35" s="33">
        <v>68250</v>
      </c>
      <c r="K35" s="62">
        <f t="shared" si="2"/>
        <v>780.09749999999997</v>
      </c>
      <c r="L35" s="62">
        <f t="shared" si="0"/>
        <v>156.01949999999999</v>
      </c>
      <c r="M35" s="63">
        <f t="shared" si="1"/>
        <v>936.11699999999996</v>
      </c>
    </row>
    <row r="36" spans="1:13" ht="25.5" x14ac:dyDescent="0.25">
      <c r="A36" s="10">
        <v>29</v>
      </c>
      <c r="B36" s="27" t="s">
        <v>38</v>
      </c>
      <c r="C36" s="31" t="s">
        <v>71</v>
      </c>
      <c r="D36" s="11" t="s">
        <v>26</v>
      </c>
      <c r="E36" s="32" t="s">
        <v>23</v>
      </c>
      <c r="F36" s="33">
        <v>8.659E-2</v>
      </c>
      <c r="G36" s="22"/>
      <c r="H36" s="30"/>
      <c r="I36" s="25"/>
      <c r="J36" s="33">
        <v>68250</v>
      </c>
      <c r="K36" s="62">
        <f t="shared" si="2"/>
        <v>5909.7674999999999</v>
      </c>
      <c r="L36" s="62">
        <f t="shared" si="0"/>
        <v>1181.9535000000001</v>
      </c>
      <c r="M36" s="63">
        <f t="shared" si="1"/>
        <v>7091.7209999999995</v>
      </c>
    </row>
    <row r="37" spans="1:13" ht="15.75" x14ac:dyDescent="0.25">
      <c r="A37" s="10">
        <v>30</v>
      </c>
      <c r="B37" s="27" t="s">
        <v>38</v>
      </c>
      <c r="C37" s="31" t="s">
        <v>72</v>
      </c>
      <c r="D37" s="11" t="s">
        <v>26</v>
      </c>
      <c r="E37" s="32" t="s">
        <v>23</v>
      </c>
      <c r="F37" s="33">
        <v>7.7679999999999999E-2</v>
      </c>
      <c r="G37" s="22"/>
      <c r="H37" s="30"/>
      <c r="I37" s="25"/>
      <c r="J37" s="33">
        <v>70833.33</v>
      </c>
      <c r="K37" s="62">
        <f t="shared" si="2"/>
        <v>5502.3330744000004</v>
      </c>
      <c r="L37" s="62">
        <f t="shared" si="0"/>
        <v>1100.4666148800002</v>
      </c>
      <c r="M37" s="63">
        <f t="shared" si="1"/>
        <v>6602.7996892800002</v>
      </c>
    </row>
    <row r="38" spans="1:13" ht="15.75" x14ac:dyDescent="0.25">
      <c r="A38" s="10">
        <v>31</v>
      </c>
      <c r="B38" s="27" t="s">
        <v>38</v>
      </c>
      <c r="C38" s="31" t="s">
        <v>73</v>
      </c>
      <c r="D38" s="11" t="s">
        <v>26</v>
      </c>
      <c r="E38" s="32" t="s">
        <v>22</v>
      </c>
      <c r="F38" s="33">
        <v>4</v>
      </c>
      <c r="G38" s="22"/>
      <c r="H38" s="30"/>
      <c r="I38" s="25"/>
      <c r="J38" s="61">
        <v>940</v>
      </c>
      <c r="K38" s="62">
        <f t="shared" si="2"/>
        <v>3760</v>
      </c>
      <c r="L38" s="62">
        <f t="shared" si="0"/>
        <v>752</v>
      </c>
      <c r="M38" s="63">
        <f t="shared" si="1"/>
        <v>4512</v>
      </c>
    </row>
    <row r="39" spans="1:13" ht="15.75" x14ac:dyDescent="0.25">
      <c r="A39" s="10">
        <v>32</v>
      </c>
      <c r="B39" s="27" t="s">
        <v>38</v>
      </c>
      <c r="C39" s="31" t="s">
        <v>74</v>
      </c>
      <c r="D39" s="11" t="s">
        <v>26</v>
      </c>
      <c r="E39" s="32" t="s">
        <v>22</v>
      </c>
      <c r="F39" s="33">
        <v>1</v>
      </c>
      <c r="G39" s="22"/>
      <c r="H39" s="30"/>
      <c r="I39" s="25"/>
      <c r="J39" s="33">
        <v>1375</v>
      </c>
      <c r="K39" s="62">
        <f t="shared" si="2"/>
        <v>1375</v>
      </c>
      <c r="L39" s="62">
        <f t="shared" si="0"/>
        <v>275</v>
      </c>
      <c r="M39" s="63">
        <f t="shared" si="1"/>
        <v>1650</v>
      </c>
    </row>
    <row r="40" spans="1:13" ht="15.75" x14ac:dyDescent="0.25">
      <c r="A40" s="10">
        <v>33</v>
      </c>
      <c r="B40" s="27" t="s">
        <v>38</v>
      </c>
      <c r="C40" s="31" t="s">
        <v>75</v>
      </c>
      <c r="D40" s="11" t="s">
        <v>26</v>
      </c>
      <c r="E40" s="32" t="s">
        <v>22</v>
      </c>
      <c r="F40" s="33">
        <v>4</v>
      </c>
      <c r="G40" s="22"/>
      <c r="H40" s="30"/>
      <c r="I40" s="25"/>
      <c r="J40" s="61">
        <v>820.83</v>
      </c>
      <c r="K40" s="62">
        <f t="shared" si="2"/>
        <v>3283.32</v>
      </c>
      <c r="L40" s="62">
        <f t="shared" si="0"/>
        <v>656.6640000000001</v>
      </c>
      <c r="M40" s="63">
        <f t="shared" si="1"/>
        <v>3939.9840000000004</v>
      </c>
    </row>
    <row r="41" spans="1:13" ht="15.75" x14ac:dyDescent="0.25">
      <c r="A41" s="10">
        <v>34</v>
      </c>
      <c r="B41" s="27" t="s">
        <v>38</v>
      </c>
      <c r="C41" s="31" t="s">
        <v>76</v>
      </c>
      <c r="D41" s="11" t="s">
        <v>26</v>
      </c>
      <c r="E41" s="32" t="s">
        <v>22</v>
      </c>
      <c r="F41" s="33">
        <v>6</v>
      </c>
      <c r="G41" s="22"/>
      <c r="H41" s="30"/>
      <c r="I41" s="25"/>
      <c r="J41" s="61">
        <v>1873.3</v>
      </c>
      <c r="K41" s="62">
        <f t="shared" si="2"/>
        <v>11239.8</v>
      </c>
      <c r="L41" s="62">
        <f t="shared" si="0"/>
        <v>2247.96</v>
      </c>
      <c r="M41" s="63">
        <f t="shared" si="1"/>
        <v>13487.759999999998</v>
      </c>
    </row>
    <row r="42" spans="1:13" ht="15.75" x14ac:dyDescent="0.25">
      <c r="A42" s="10">
        <v>35</v>
      </c>
      <c r="B42" s="27" t="s">
        <v>38</v>
      </c>
      <c r="C42" s="31" t="s">
        <v>77</v>
      </c>
      <c r="D42" s="11" t="s">
        <v>26</v>
      </c>
      <c r="E42" s="32" t="s">
        <v>22</v>
      </c>
      <c r="F42" s="33">
        <v>4</v>
      </c>
      <c r="G42" s="22"/>
      <c r="H42" s="30"/>
      <c r="I42" s="25"/>
      <c r="J42" s="61">
        <v>3682.5</v>
      </c>
      <c r="K42" s="62">
        <f t="shared" si="2"/>
        <v>14730</v>
      </c>
      <c r="L42" s="62">
        <f t="shared" si="0"/>
        <v>2946</v>
      </c>
      <c r="M42" s="63">
        <f t="shared" si="1"/>
        <v>17676</v>
      </c>
    </row>
    <row r="43" spans="1:13" ht="25.5" x14ac:dyDescent="0.25">
      <c r="A43" s="10">
        <v>36</v>
      </c>
      <c r="B43" s="27" t="s">
        <v>38</v>
      </c>
      <c r="C43" s="31" t="s">
        <v>78</v>
      </c>
      <c r="D43" s="11" t="s">
        <v>26</v>
      </c>
      <c r="E43" s="32" t="s">
        <v>22</v>
      </c>
      <c r="F43" s="33">
        <v>1</v>
      </c>
      <c r="G43" s="22"/>
      <c r="H43" s="30"/>
      <c r="I43" s="25"/>
      <c r="J43" s="33">
        <v>22821.75</v>
      </c>
      <c r="K43" s="62">
        <f t="shared" si="2"/>
        <v>22821.75</v>
      </c>
      <c r="L43" s="62">
        <f t="shared" si="0"/>
        <v>4564.3500000000004</v>
      </c>
      <c r="M43" s="63">
        <f t="shared" si="1"/>
        <v>27386.1</v>
      </c>
    </row>
    <row r="44" spans="1:13" ht="25.5" x14ac:dyDescent="0.25">
      <c r="A44" s="10">
        <v>37</v>
      </c>
      <c r="B44" s="27" t="s">
        <v>38</v>
      </c>
      <c r="C44" s="31" t="s">
        <v>79</v>
      </c>
      <c r="D44" s="11" t="s">
        <v>26</v>
      </c>
      <c r="E44" s="32" t="s">
        <v>22</v>
      </c>
      <c r="F44" s="33">
        <v>2</v>
      </c>
      <c r="G44" s="22"/>
      <c r="H44" s="30"/>
      <c r="I44" s="25"/>
      <c r="J44" s="33">
        <v>32719.5</v>
      </c>
      <c r="K44" s="62">
        <f t="shared" si="2"/>
        <v>65439</v>
      </c>
      <c r="L44" s="62">
        <f t="shared" si="0"/>
        <v>13087.800000000001</v>
      </c>
      <c r="M44" s="63">
        <f t="shared" si="1"/>
        <v>78526.8</v>
      </c>
    </row>
    <row r="45" spans="1:13" ht="38.25" x14ac:dyDescent="0.25">
      <c r="A45" s="10">
        <v>38</v>
      </c>
      <c r="B45" s="27" t="s">
        <v>38</v>
      </c>
      <c r="C45" s="31" t="s">
        <v>32</v>
      </c>
      <c r="D45" s="11" t="s">
        <v>26</v>
      </c>
      <c r="E45" s="32" t="s">
        <v>23</v>
      </c>
      <c r="F45" s="33">
        <v>5.94E-3</v>
      </c>
      <c r="G45" s="22"/>
      <c r="H45" s="30"/>
      <c r="I45" s="25"/>
      <c r="J45" s="61">
        <v>37807.339999999997</v>
      </c>
      <c r="K45" s="62">
        <f t="shared" si="2"/>
        <v>224.57559959999998</v>
      </c>
      <c r="L45" s="62">
        <f t="shared" si="0"/>
        <v>44.915119919999995</v>
      </c>
      <c r="M45" s="63">
        <f t="shared" si="1"/>
        <v>269.49071951999997</v>
      </c>
    </row>
    <row r="46" spans="1:13" ht="15.75" x14ac:dyDescent="0.25">
      <c r="A46" s="10">
        <v>39</v>
      </c>
      <c r="B46" s="27" t="s">
        <v>38</v>
      </c>
      <c r="C46" s="31" t="s">
        <v>27</v>
      </c>
      <c r="D46" s="11" t="s">
        <v>26</v>
      </c>
      <c r="E46" s="32" t="s">
        <v>24</v>
      </c>
      <c r="F46" s="33">
        <v>16.373756700000001</v>
      </c>
      <c r="G46" s="22"/>
      <c r="H46" s="30"/>
      <c r="I46" s="25"/>
      <c r="J46" s="61">
        <v>34.409999999999997</v>
      </c>
      <c r="K46" s="62">
        <f t="shared" si="2"/>
        <v>563.42096804699997</v>
      </c>
      <c r="L46" s="62">
        <f t="shared" si="0"/>
        <v>112.6841936094</v>
      </c>
      <c r="M46" s="63">
        <f t="shared" si="1"/>
        <v>676.10516165640001</v>
      </c>
    </row>
    <row r="47" spans="1:13" ht="25.5" x14ac:dyDescent="0.25">
      <c r="A47" s="10">
        <v>40</v>
      </c>
      <c r="B47" s="27" t="s">
        <v>38</v>
      </c>
      <c r="C47" s="31" t="s">
        <v>80</v>
      </c>
      <c r="D47" s="11" t="s">
        <v>26</v>
      </c>
      <c r="E47" s="32" t="s">
        <v>114</v>
      </c>
      <c r="F47" s="33">
        <v>0.67500000000000004</v>
      </c>
      <c r="G47" s="22"/>
      <c r="H47" s="30"/>
      <c r="I47" s="25"/>
      <c r="J47" s="61">
        <v>10.14</v>
      </c>
      <c r="K47" s="62">
        <f t="shared" si="2"/>
        <v>6.8445000000000009</v>
      </c>
      <c r="L47" s="62">
        <f t="shared" si="0"/>
        <v>1.3689000000000002</v>
      </c>
      <c r="M47" s="63">
        <f t="shared" si="1"/>
        <v>8.2134000000000018</v>
      </c>
    </row>
    <row r="48" spans="1:13" ht="15.75" x14ac:dyDescent="0.25">
      <c r="A48" s="10">
        <v>41</v>
      </c>
      <c r="B48" s="27" t="s">
        <v>38</v>
      </c>
      <c r="C48" s="31" t="s">
        <v>28</v>
      </c>
      <c r="D48" s="11" t="s">
        <v>26</v>
      </c>
      <c r="E48" s="32" t="s">
        <v>23</v>
      </c>
      <c r="F48" s="33">
        <v>5.8799999999999998E-4</v>
      </c>
      <c r="G48" s="22"/>
      <c r="H48" s="30"/>
      <c r="I48" s="25"/>
      <c r="J48" s="61">
        <v>77552.990000000005</v>
      </c>
      <c r="K48" s="62">
        <f t="shared" si="2"/>
        <v>45.601158120000001</v>
      </c>
      <c r="L48" s="62">
        <f t="shared" si="0"/>
        <v>9.1202316240000005</v>
      </c>
      <c r="M48" s="63">
        <f t="shared" si="1"/>
        <v>54.721389744</v>
      </c>
    </row>
    <row r="49" spans="1:13" ht="15.75" x14ac:dyDescent="0.25">
      <c r="A49" s="10">
        <v>42</v>
      </c>
      <c r="B49" s="27" t="s">
        <v>38</v>
      </c>
      <c r="C49" s="31" t="s">
        <v>81</v>
      </c>
      <c r="D49" s="11" t="s">
        <v>26</v>
      </c>
      <c r="E49" s="32" t="s">
        <v>21</v>
      </c>
      <c r="F49" s="33">
        <v>1.804E-2</v>
      </c>
      <c r="G49" s="22"/>
      <c r="H49" s="30"/>
      <c r="I49" s="25"/>
      <c r="J49" s="61">
        <v>150.56</v>
      </c>
      <c r="K49" s="62">
        <f t="shared" si="2"/>
        <v>2.7161024</v>
      </c>
      <c r="L49" s="62">
        <f t="shared" si="0"/>
        <v>0.54322048000000001</v>
      </c>
      <c r="M49" s="63">
        <f t="shared" si="1"/>
        <v>3.25932288</v>
      </c>
    </row>
    <row r="50" spans="1:13" ht="25.5" x14ac:dyDescent="0.25">
      <c r="A50" s="10">
        <v>43</v>
      </c>
      <c r="B50" s="27" t="s">
        <v>38</v>
      </c>
      <c r="C50" s="31" t="s">
        <v>39</v>
      </c>
      <c r="D50" s="11" t="s">
        <v>26</v>
      </c>
      <c r="E50" s="32" t="s">
        <v>23</v>
      </c>
      <c r="F50" s="33">
        <v>6.9999999999999994E-5</v>
      </c>
      <c r="G50" s="22"/>
      <c r="H50" s="30"/>
      <c r="I50" s="25"/>
      <c r="J50" s="61">
        <v>73613.27</v>
      </c>
      <c r="K50" s="62">
        <f t="shared" si="2"/>
        <v>5.1529289</v>
      </c>
      <c r="L50" s="62">
        <f t="shared" si="0"/>
        <v>1.03058578</v>
      </c>
      <c r="M50" s="63">
        <f t="shared" si="1"/>
        <v>6.18351468</v>
      </c>
    </row>
    <row r="51" spans="1:13" ht="15.75" x14ac:dyDescent="0.25">
      <c r="A51" s="10">
        <v>44</v>
      </c>
      <c r="B51" s="27" t="s">
        <v>38</v>
      </c>
      <c r="C51" s="31" t="s">
        <v>40</v>
      </c>
      <c r="D51" s="11" t="s">
        <v>26</v>
      </c>
      <c r="E51" s="32" t="s">
        <v>21</v>
      </c>
      <c r="F51" s="33">
        <v>9.8000000000000004E-2</v>
      </c>
      <c r="G51" s="22"/>
      <c r="H51" s="30"/>
      <c r="I51" s="25"/>
      <c r="J51" s="61">
        <v>67.28</v>
      </c>
      <c r="K51" s="62">
        <f t="shared" si="2"/>
        <v>6.5934400000000002</v>
      </c>
      <c r="L51" s="62">
        <f t="shared" si="0"/>
        <v>1.3186880000000001</v>
      </c>
      <c r="M51" s="63">
        <f t="shared" si="1"/>
        <v>7.912128</v>
      </c>
    </row>
    <row r="52" spans="1:13" ht="25.5" x14ac:dyDescent="0.25">
      <c r="A52" s="10">
        <v>45</v>
      </c>
      <c r="B52" s="27" t="s">
        <v>38</v>
      </c>
      <c r="C52" s="31" t="s">
        <v>41</v>
      </c>
      <c r="D52" s="11" t="s">
        <v>26</v>
      </c>
      <c r="E52" s="32" t="s">
        <v>23</v>
      </c>
      <c r="F52" s="33">
        <v>1.8200000000000001E-4</v>
      </c>
      <c r="G52" s="22"/>
      <c r="H52" s="30"/>
      <c r="I52" s="25"/>
      <c r="J52" s="61">
        <v>66690.179999999993</v>
      </c>
      <c r="K52" s="62">
        <f t="shared" si="2"/>
        <v>12.13761276</v>
      </c>
      <c r="L52" s="62">
        <f t="shared" si="0"/>
        <v>2.4275225520000001</v>
      </c>
      <c r="M52" s="63">
        <f t="shared" si="1"/>
        <v>14.565135311999999</v>
      </c>
    </row>
    <row r="53" spans="1:13" ht="25.5" x14ac:dyDescent="0.25">
      <c r="A53" s="10">
        <v>46</v>
      </c>
      <c r="B53" s="27" t="s">
        <v>38</v>
      </c>
      <c r="C53" s="31" t="s">
        <v>82</v>
      </c>
      <c r="D53" s="11" t="s">
        <v>26</v>
      </c>
      <c r="E53" s="32" t="s">
        <v>23</v>
      </c>
      <c r="F53" s="33">
        <v>1.3482600000000001E-2</v>
      </c>
      <c r="G53" s="22"/>
      <c r="H53" s="30"/>
      <c r="I53" s="25"/>
      <c r="J53" s="61">
        <v>66718.850000000006</v>
      </c>
      <c r="K53" s="62">
        <f t="shared" si="2"/>
        <v>899.54356701000017</v>
      </c>
      <c r="L53" s="62">
        <f t="shared" si="0"/>
        <v>179.90871340200005</v>
      </c>
      <c r="M53" s="63">
        <f t="shared" si="1"/>
        <v>1079.4522804120002</v>
      </c>
    </row>
    <row r="54" spans="1:13" ht="15.75" x14ac:dyDescent="0.25">
      <c r="A54" s="10">
        <v>47</v>
      </c>
      <c r="B54" s="27" t="s">
        <v>38</v>
      </c>
      <c r="C54" s="31" t="s">
        <v>83</v>
      </c>
      <c r="D54" s="11" t="s">
        <v>26</v>
      </c>
      <c r="E54" s="32" t="s">
        <v>23</v>
      </c>
      <c r="F54" s="33">
        <v>3.7475999999999998E-3</v>
      </c>
      <c r="G54" s="22"/>
      <c r="H54" s="30"/>
      <c r="I54" s="25"/>
      <c r="J54" s="61">
        <v>49027.15</v>
      </c>
      <c r="K54" s="62">
        <f t="shared" si="2"/>
        <v>183.73414733999999</v>
      </c>
      <c r="L54" s="62">
        <f t="shared" si="0"/>
        <v>36.746829468000001</v>
      </c>
      <c r="M54" s="63">
        <f t="shared" si="1"/>
        <v>220.48097680799998</v>
      </c>
    </row>
    <row r="55" spans="1:13" ht="25.5" x14ac:dyDescent="0.25">
      <c r="A55" s="10">
        <v>48</v>
      </c>
      <c r="B55" s="27" t="s">
        <v>38</v>
      </c>
      <c r="C55" s="31" t="s">
        <v>84</v>
      </c>
      <c r="D55" s="11" t="s">
        <v>26</v>
      </c>
      <c r="E55" s="32" t="s">
        <v>23</v>
      </c>
      <c r="F55" s="33">
        <v>1.0647E-3</v>
      </c>
      <c r="G55" s="22"/>
      <c r="H55" s="30"/>
      <c r="I55" s="25"/>
      <c r="J55" s="61">
        <v>4042.54</v>
      </c>
      <c r="K55" s="62">
        <f t="shared" si="2"/>
        <v>4.3040923380000002</v>
      </c>
      <c r="L55" s="62">
        <f t="shared" si="0"/>
        <v>0.86081846760000014</v>
      </c>
      <c r="M55" s="63">
        <f t="shared" si="1"/>
        <v>5.1649108055999999</v>
      </c>
    </row>
    <row r="56" spans="1:13" ht="25.5" x14ac:dyDescent="0.25">
      <c r="A56" s="10">
        <v>49</v>
      </c>
      <c r="B56" s="27" t="s">
        <v>38</v>
      </c>
      <c r="C56" s="31" t="s">
        <v>85</v>
      </c>
      <c r="D56" s="11" t="s">
        <v>26</v>
      </c>
      <c r="E56" s="32" t="s">
        <v>21</v>
      </c>
      <c r="F56" s="33">
        <v>4.2845000000000001E-2</v>
      </c>
      <c r="G56" s="22"/>
      <c r="H56" s="30"/>
      <c r="I56" s="25"/>
      <c r="J56" s="61">
        <v>10.74</v>
      </c>
      <c r="K56" s="62">
        <f t="shared" si="2"/>
        <v>0.46015530000000004</v>
      </c>
      <c r="L56" s="62">
        <f t="shared" si="0"/>
        <v>9.2031060000000012E-2</v>
      </c>
      <c r="M56" s="63">
        <f t="shared" si="1"/>
        <v>0.5521863600000001</v>
      </c>
    </row>
    <row r="57" spans="1:13" ht="25.5" x14ac:dyDescent="0.25">
      <c r="A57" s="10">
        <v>50</v>
      </c>
      <c r="B57" s="27" t="s">
        <v>38</v>
      </c>
      <c r="C57" s="31" t="s">
        <v>86</v>
      </c>
      <c r="D57" s="11" t="s">
        <v>26</v>
      </c>
      <c r="E57" s="32" t="s">
        <v>24</v>
      </c>
      <c r="F57" s="33">
        <v>0.80784</v>
      </c>
      <c r="G57" s="22"/>
      <c r="H57" s="30"/>
      <c r="I57" s="25"/>
      <c r="J57" s="61">
        <v>2935.45</v>
      </c>
      <c r="K57" s="62">
        <f t="shared" si="2"/>
        <v>2371.373928</v>
      </c>
      <c r="L57" s="62">
        <f t="shared" si="0"/>
        <v>474.27478560000003</v>
      </c>
      <c r="M57" s="63">
        <f t="shared" si="1"/>
        <v>2845.6487136000001</v>
      </c>
    </row>
    <row r="58" spans="1:13" ht="25.5" x14ac:dyDescent="0.25">
      <c r="A58" s="10">
        <v>51</v>
      </c>
      <c r="B58" s="27" t="s">
        <v>38</v>
      </c>
      <c r="C58" s="31" t="s">
        <v>87</v>
      </c>
      <c r="D58" s="11" t="s">
        <v>26</v>
      </c>
      <c r="E58" s="32" t="s">
        <v>24</v>
      </c>
      <c r="F58" s="33">
        <v>0.29997000000000001</v>
      </c>
      <c r="G58" s="22"/>
      <c r="H58" s="30"/>
      <c r="I58" s="25"/>
      <c r="J58" s="61">
        <v>2956.41</v>
      </c>
      <c r="K58" s="62">
        <f t="shared" si="2"/>
        <v>886.83430769999995</v>
      </c>
      <c r="L58" s="62">
        <f t="shared" si="0"/>
        <v>177.36686154</v>
      </c>
      <c r="M58" s="63">
        <f t="shared" si="1"/>
        <v>1064.2011692399999</v>
      </c>
    </row>
    <row r="59" spans="1:13" ht="38.25" x14ac:dyDescent="0.25">
      <c r="A59" s="10">
        <v>52</v>
      </c>
      <c r="B59" s="27" t="s">
        <v>38</v>
      </c>
      <c r="C59" s="31" t="s">
        <v>88</v>
      </c>
      <c r="D59" s="11" t="s">
        <v>26</v>
      </c>
      <c r="E59" s="32" t="s">
        <v>23</v>
      </c>
      <c r="F59" s="33">
        <v>0.26729999999999998</v>
      </c>
      <c r="G59" s="22"/>
      <c r="H59" s="30"/>
      <c r="I59" s="25"/>
      <c r="J59" s="61">
        <v>2839.5</v>
      </c>
      <c r="K59" s="62">
        <f t="shared" si="2"/>
        <v>758.99834999999996</v>
      </c>
      <c r="L59" s="62">
        <f t="shared" si="0"/>
        <v>151.79966999999999</v>
      </c>
      <c r="M59" s="63">
        <f t="shared" si="1"/>
        <v>910.79801999999995</v>
      </c>
    </row>
    <row r="60" spans="1:13" ht="15.75" x14ac:dyDescent="0.25">
      <c r="A60" s="10">
        <v>53</v>
      </c>
      <c r="B60" s="27" t="s">
        <v>38</v>
      </c>
      <c r="C60" s="31" t="s">
        <v>30</v>
      </c>
      <c r="D60" s="11" t="s">
        <v>26</v>
      </c>
      <c r="E60" s="32" t="s">
        <v>24</v>
      </c>
      <c r="F60" s="33">
        <v>3.8160000000000001E-4</v>
      </c>
      <c r="G60" s="22"/>
      <c r="H60" s="30"/>
      <c r="I60" s="25"/>
      <c r="J60" s="61">
        <v>2724.71</v>
      </c>
      <c r="K60" s="62">
        <f t="shared" si="2"/>
        <v>1.0397493360000001</v>
      </c>
      <c r="L60" s="62">
        <f t="shared" si="0"/>
        <v>0.20794986720000003</v>
      </c>
      <c r="M60" s="63">
        <f t="shared" si="1"/>
        <v>1.2476992032000001</v>
      </c>
    </row>
    <row r="61" spans="1:13" ht="25.5" x14ac:dyDescent="0.25">
      <c r="A61" s="10">
        <v>54</v>
      </c>
      <c r="B61" s="27" t="s">
        <v>38</v>
      </c>
      <c r="C61" s="31" t="s">
        <v>34</v>
      </c>
      <c r="D61" s="11" t="s">
        <v>26</v>
      </c>
      <c r="E61" s="32" t="s">
        <v>24</v>
      </c>
      <c r="F61" s="33">
        <v>2.9700000000000001E-2</v>
      </c>
      <c r="G61" s="22"/>
      <c r="H61" s="30"/>
      <c r="I61" s="25"/>
      <c r="J61" s="61">
        <v>2422.61</v>
      </c>
      <c r="K61" s="62">
        <f t="shared" si="2"/>
        <v>71.95151700000001</v>
      </c>
      <c r="L61" s="62">
        <f t="shared" si="0"/>
        <v>14.390303400000002</v>
      </c>
      <c r="M61" s="63">
        <f t="shared" si="1"/>
        <v>86.341820400000017</v>
      </c>
    </row>
    <row r="62" spans="1:13" ht="25.5" x14ac:dyDescent="0.25">
      <c r="A62" s="10">
        <v>55</v>
      </c>
      <c r="B62" s="27" t="s">
        <v>38</v>
      </c>
      <c r="C62" s="31" t="s">
        <v>89</v>
      </c>
      <c r="D62" s="11" t="s">
        <v>26</v>
      </c>
      <c r="E62" s="32" t="s">
        <v>24</v>
      </c>
      <c r="F62" s="33">
        <v>9.6000000000000002E-2</v>
      </c>
      <c r="G62" s="22"/>
      <c r="H62" s="30"/>
      <c r="I62" s="25"/>
      <c r="J62" s="61">
        <v>3128.71</v>
      </c>
      <c r="K62" s="62">
        <f t="shared" si="2"/>
        <v>300.35615999999999</v>
      </c>
      <c r="L62" s="62">
        <f t="shared" si="0"/>
        <v>60.071232000000002</v>
      </c>
      <c r="M62" s="63">
        <f t="shared" si="1"/>
        <v>360.427392</v>
      </c>
    </row>
    <row r="63" spans="1:13" ht="25.5" x14ac:dyDescent="0.25">
      <c r="A63" s="10">
        <v>56</v>
      </c>
      <c r="B63" s="27" t="s">
        <v>38</v>
      </c>
      <c r="C63" s="31" t="s">
        <v>90</v>
      </c>
      <c r="D63" s="11" t="s">
        <v>26</v>
      </c>
      <c r="E63" s="32" t="s">
        <v>23</v>
      </c>
      <c r="F63" s="33">
        <v>6.8579999999999997E-4</v>
      </c>
      <c r="G63" s="22"/>
      <c r="H63" s="30"/>
      <c r="I63" s="25"/>
      <c r="J63" s="61">
        <v>21319.95</v>
      </c>
      <c r="K63" s="62">
        <f t="shared" si="2"/>
        <v>14.62122171</v>
      </c>
      <c r="L63" s="62">
        <f t="shared" si="0"/>
        <v>2.9242443420000002</v>
      </c>
      <c r="M63" s="63">
        <f t="shared" si="1"/>
        <v>17.545466052000002</v>
      </c>
    </row>
    <row r="64" spans="1:13" ht="38.25" x14ac:dyDescent="0.25">
      <c r="A64" s="10">
        <v>57</v>
      </c>
      <c r="B64" s="27" t="s">
        <v>38</v>
      </c>
      <c r="C64" s="31" t="s">
        <v>33</v>
      </c>
      <c r="D64" s="11" t="s">
        <v>26</v>
      </c>
      <c r="E64" s="32" t="s">
        <v>24</v>
      </c>
      <c r="F64" s="33">
        <v>1.2160000000000001E-2</v>
      </c>
      <c r="G64" s="22"/>
      <c r="H64" s="30"/>
      <c r="I64" s="25"/>
      <c r="J64" s="61">
        <v>5826.22</v>
      </c>
      <c r="K64" s="62">
        <f t="shared" si="2"/>
        <v>70.846835200000001</v>
      </c>
      <c r="L64" s="62">
        <f t="shared" si="0"/>
        <v>14.169367040000001</v>
      </c>
      <c r="M64" s="63">
        <f t="shared" si="1"/>
        <v>85.016202239999998</v>
      </c>
    </row>
    <row r="65" spans="1:13" ht="38.25" x14ac:dyDescent="0.25">
      <c r="A65" s="10">
        <v>58</v>
      </c>
      <c r="B65" s="27" t="s">
        <v>38</v>
      </c>
      <c r="C65" s="31" t="s">
        <v>91</v>
      </c>
      <c r="D65" s="11" t="s">
        <v>26</v>
      </c>
      <c r="E65" s="32" t="s">
        <v>24</v>
      </c>
      <c r="F65" s="33">
        <v>6.3E-3</v>
      </c>
      <c r="G65" s="22"/>
      <c r="H65" s="30"/>
      <c r="I65" s="25"/>
      <c r="J65" s="61">
        <v>5611.01</v>
      </c>
      <c r="K65" s="62">
        <f t="shared" si="2"/>
        <v>35.349363000000004</v>
      </c>
      <c r="L65" s="62">
        <f t="shared" si="0"/>
        <v>7.069872600000001</v>
      </c>
      <c r="M65" s="63">
        <f t="shared" si="1"/>
        <v>42.419235600000007</v>
      </c>
    </row>
    <row r="66" spans="1:13" ht="15.75" x14ac:dyDescent="0.25">
      <c r="A66" s="10">
        <v>59</v>
      </c>
      <c r="B66" s="27" t="s">
        <v>38</v>
      </c>
      <c r="C66" s="31" t="s">
        <v>92</v>
      </c>
      <c r="D66" s="11" t="s">
        <v>26</v>
      </c>
      <c r="E66" s="32" t="s">
        <v>114</v>
      </c>
      <c r="F66" s="33">
        <v>0.58589999999999998</v>
      </c>
      <c r="G66" s="22"/>
      <c r="H66" s="30"/>
      <c r="I66" s="25"/>
      <c r="J66" s="61">
        <v>174.97</v>
      </c>
      <c r="K66" s="62">
        <f t="shared" si="2"/>
        <v>102.514923</v>
      </c>
      <c r="L66" s="62">
        <f t="shared" si="0"/>
        <v>20.502984600000001</v>
      </c>
      <c r="M66" s="63">
        <f t="shared" si="1"/>
        <v>123.0179076</v>
      </c>
    </row>
    <row r="67" spans="1:13" ht="15.75" x14ac:dyDescent="0.25">
      <c r="A67" s="10">
        <v>60</v>
      </c>
      <c r="B67" s="27" t="s">
        <v>38</v>
      </c>
      <c r="C67" s="31" t="s">
        <v>93</v>
      </c>
      <c r="D67" s="11" t="s">
        <v>26</v>
      </c>
      <c r="E67" s="32" t="s">
        <v>114</v>
      </c>
      <c r="F67" s="33">
        <v>0.35639999999999999</v>
      </c>
      <c r="G67" s="22"/>
      <c r="H67" s="30"/>
      <c r="I67" s="25"/>
      <c r="J67" s="61">
        <v>283.7</v>
      </c>
      <c r="K67" s="62">
        <f t="shared" si="2"/>
        <v>101.11067999999999</v>
      </c>
      <c r="L67" s="62">
        <f t="shared" si="0"/>
        <v>20.222135999999999</v>
      </c>
      <c r="M67" s="63">
        <f t="shared" si="1"/>
        <v>121.33281599999998</v>
      </c>
    </row>
    <row r="68" spans="1:13" ht="25.5" x14ac:dyDescent="0.25">
      <c r="A68" s="10">
        <v>61</v>
      </c>
      <c r="B68" s="27" t="s">
        <v>38</v>
      </c>
      <c r="C68" s="31" t="s">
        <v>94</v>
      </c>
      <c r="D68" s="11" t="s">
        <v>26</v>
      </c>
      <c r="E68" s="32" t="s">
        <v>21</v>
      </c>
      <c r="F68" s="33">
        <v>4.5100000000000001E-2</v>
      </c>
      <c r="G68" s="22"/>
      <c r="H68" s="30"/>
      <c r="I68" s="25"/>
      <c r="J68" s="61">
        <v>56.18</v>
      </c>
      <c r="K68" s="62">
        <f t="shared" si="2"/>
        <v>2.5337179999999999</v>
      </c>
      <c r="L68" s="62">
        <f t="shared" si="0"/>
        <v>0.50674359999999996</v>
      </c>
      <c r="M68" s="63">
        <f t="shared" si="1"/>
        <v>3.0404616</v>
      </c>
    </row>
    <row r="69" spans="1:13" ht="51" x14ac:dyDescent="0.25">
      <c r="A69" s="10">
        <v>62</v>
      </c>
      <c r="B69" s="27" t="s">
        <v>38</v>
      </c>
      <c r="C69" s="31" t="s">
        <v>95</v>
      </c>
      <c r="D69" s="11" t="s">
        <v>26</v>
      </c>
      <c r="E69" s="32" t="s">
        <v>23</v>
      </c>
      <c r="F69" s="33">
        <v>1.8E-5</v>
      </c>
      <c r="G69" s="22"/>
      <c r="H69" s="30"/>
      <c r="I69" s="25"/>
      <c r="J69" s="61">
        <v>72813.39</v>
      </c>
      <c r="K69" s="62">
        <f t="shared" si="2"/>
        <v>1.31064102</v>
      </c>
      <c r="L69" s="62">
        <f t="shared" si="0"/>
        <v>0.26212820400000003</v>
      </c>
      <c r="M69" s="63">
        <f t="shared" si="1"/>
        <v>1.572769224</v>
      </c>
    </row>
    <row r="70" spans="1:13" ht="15.75" x14ac:dyDescent="0.25">
      <c r="A70" s="10">
        <v>63</v>
      </c>
      <c r="B70" s="27" t="s">
        <v>38</v>
      </c>
      <c r="C70" s="31" t="s">
        <v>96</v>
      </c>
      <c r="D70" s="11" t="s">
        <v>26</v>
      </c>
      <c r="E70" s="32" t="s">
        <v>23</v>
      </c>
      <c r="F70" s="33">
        <v>2.8500000000000002E-5</v>
      </c>
      <c r="G70" s="22"/>
      <c r="H70" s="30"/>
      <c r="I70" s="25"/>
      <c r="J70" s="61">
        <v>31432.66</v>
      </c>
      <c r="K70" s="62">
        <f t="shared" si="2"/>
        <v>0.89583081000000009</v>
      </c>
      <c r="L70" s="62">
        <f t="shared" si="0"/>
        <v>0.17916616200000002</v>
      </c>
      <c r="M70" s="63">
        <f t="shared" si="1"/>
        <v>1.0749969720000001</v>
      </c>
    </row>
    <row r="71" spans="1:13" ht="15.75" x14ac:dyDescent="0.25">
      <c r="A71" s="10">
        <v>64</v>
      </c>
      <c r="B71" s="27" t="s">
        <v>38</v>
      </c>
      <c r="C71" s="31" t="s">
        <v>97</v>
      </c>
      <c r="D71" s="11" t="s">
        <v>26</v>
      </c>
      <c r="E71" s="32" t="s">
        <v>21</v>
      </c>
      <c r="F71" s="33">
        <v>5.3199999999999997E-2</v>
      </c>
      <c r="G71" s="22"/>
      <c r="H71" s="30"/>
      <c r="I71" s="25"/>
      <c r="J71" s="61">
        <v>79.23</v>
      </c>
      <c r="K71" s="62">
        <f t="shared" si="2"/>
        <v>4.2150359999999996</v>
      </c>
      <c r="L71" s="62">
        <f t="shared" si="0"/>
        <v>0.84300719999999996</v>
      </c>
      <c r="M71" s="63">
        <f t="shared" si="1"/>
        <v>5.0580431999999993</v>
      </c>
    </row>
    <row r="72" spans="1:13" ht="25.5" x14ac:dyDescent="0.25">
      <c r="A72" s="10">
        <v>65</v>
      </c>
      <c r="B72" s="27" t="s">
        <v>38</v>
      </c>
      <c r="C72" s="31" t="s">
        <v>98</v>
      </c>
      <c r="D72" s="11" t="s">
        <v>26</v>
      </c>
      <c r="E72" s="32" t="s">
        <v>21</v>
      </c>
      <c r="F72" s="33">
        <v>22.23</v>
      </c>
      <c r="G72" s="22"/>
      <c r="H72" s="30"/>
      <c r="I72" s="25"/>
      <c r="J72" s="61">
        <v>70.27</v>
      </c>
      <c r="K72" s="62">
        <f t="shared" si="2"/>
        <v>1562.1020999999998</v>
      </c>
      <c r="L72" s="62">
        <f t="shared" si="0"/>
        <v>312.42041999999998</v>
      </c>
      <c r="M72" s="63">
        <f t="shared" si="1"/>
        <v>1874.5225199999998</v>
      </c>
    </row>
    <row r="73" spans="1:13" ht="25.5" x14ac:dyDescent="0.25">
      <c r="A73" s="10">
        <v>66</v>
      </c>
      <c r="B73" s="27" t="s">
        <v>38</v>
      </c>
      <c r="C73" s="31" t="s">
        <v>99</v>
      </c>
      <c r="D73" s="11" t="s">
        <v>26</v>
      </c>
      <c r="E73" s="32" t="s">
        <v>115</v>
      </c>
      <c r="F73" s="33">
        <v>5.56</v>
      </c>
      <c r="G73" s="22"/>
      <c r="H73" s="30"/>
      <c r="I73" s="25"/>
      <c r="J73" s="61">
        <v>58.95</v>
      </c>
      <c r="K73" s="62">
        <f t="shared" ref="K73:K112" si="3">F73*J73</f>
        <v>327.762</v>
      </c>
      <c r="L73" s="62">
        <f t="shared" ref="L73:L112" si="4">K73*0.2</f>
        <v>65.552400000000006</v>
      </c>
      <c r="M73" s="63">
        <f t="shared" ref="M73:M112" si="5">K73+L73</f>
        <v>393.31439999999998</v>
      </c>
    </row>
    <row r="74" spans="1:13" ht="15.75" x14ac:dyDescent="0.25">
      <c r="A74" s="10">
        <v>67</v>
      </c>
      <c r="B74" s="27" t="s">
        <v>38</v>
      </c>
      <c r="C74" s="31" t="s">
        <v>28</v>
      </c>
      <c r="D74" s="11" t="s">
        <v>26</v>
      </c>
      <c r="E74" s="32" t="s">
        <v>23</v>
      </c>
      <c r="F74" s="33">
        <v>0.1371</v>
      </c>
      <c r="G74" s="22"/>
      <c r="H74" s="30"/>
      <c r="I74" s="25"/>
      <c r="J74" s="61">
        <v>77552.990000000005</v>
      </c>
      <c r="K74" s="62">
        <f t="shared" si="3"/>
        <v>10632.514929000001</v>
      </c>
      <c r="L74" s="62">
        <f t="shared" si="4"/>
        <v>2126.5029858000003</v>
      </c>
      <c r="M74" s="63">
        <f t="shared" si="5"/>
        <v>12759.017914800001</v>
      </c>
    </row>
    <row r="75" spans="1:13" ht="38.25" x14ac:dyDescent="0.25">
      <c r="A75" s="10">
        <v>68</v>
      </c>
      <c r="B75" s="27" t="s">
        <v>38</v>
      </c>
      <c r="C75" s="31" t="s">
        <v>100</v>
      </c>
      <c r="D75" s="11" t="s">
        <v>26</v>
      </c>
      <c r="E75" s="32" t="s">
        <v>23</v>
      </c>
      <c r="F75" s="33">
        <v>8.5500000000000003E-3</v>
      </c>
      <c r="G75" s="22"/>
      <c r="H75" s="30"/>
      <c r="I75" s="25"/>
      <c r="J75" s="61">
        <v>78879.81</v>
      </c>
      <c r="K75" s="62">
        <f t="shared" si="3"/>
        <v>674.42237550000004</v>
      </c>
      <c r="L75" s="62">
        <f t="shared" si="4"/>
        <v>134.8844751</v>
      </c>
      <c r="M75" s="63">
        <f t="shared" si="5"/>
        <v>809.30685060000008</v>
      </c>
    </row>
    <row r="76" spans="1:13" ht="38.25" x14ac:dyDescent="0.25">
      <c r="A76" s="10">
        <v>69</v>
      </c>
      <c r="B76" s="27" t="s">
        <v>38</v>
      </c>
      <c r="C76" s="31" t="s">
        <v>101</v>
      </c>
      <c r="D76" s="11" t="s">
        <v>26</v>
      </c>
      <c r="E76" s="32" t="s">
        <v>23</v>
      </c>
      <c r="F76" s="33">
        <v>2.7119999999999998E-2</v>
      </c>
      <c r="G76" s="22"/>
      <c r="H76" s="30"/>
      <c r="I76" s="25"/>
      <c r="J76" s="61">
        <v>72142.61</v>
      </c>
      <c r="K76" s="62">
        <f t="shared" si="3"/>
        <v>1956.5075832</v>
      </c>
      <c r="L76" s="62">
        <f t="shared" si="4"/>
        <v>391.30151664000005</v>
      </c>
      <c r="M76" s="63">
        <f t="shared" si="5"/>
        <v>2347.8090998400003</v>
      </c>
    </row>
    <row r="77" spans="1:13" ht="38.25" x14ac:dyDescent="0.25">
      <c r="A77" s="10">
        <v>70</v>
      </c>
      <c r="B77" s="27" t="s">
        <v>38</v>
      </c>
      <c r="C77" s="31" t="s">
        <v>102</v>
      </c>
      <c r="D77" s="11" t="s">
        <v>26</v>
      </c>
      <c r="E77" s="32" t="s">
        <v>23</v>
      </c>
      <c r="F77" s="33">
        <v>2.1800000000000001E-3</v>
      </c>
      <c r="G77" s="22"/>
      <c r="H77" s="30"/>
      <c r="I77" s="25"/>
      <c r="J77" s="61">
        <v>72142.61</v>
      </c>
      <c r="K77" s="62">
        <f t="shared" si="3"/>
        <v>157.27088980000002</v>
      </c>
      <c r="L77" s="62">
        <f t="shared" si="4"/>
        <v>31.454177960000006</v>
      </c>
      <c r="M77" s="63">
        <f t="shared" si="5"/>
        <v>188.72506776000003</v>
      </c>
    </row>
    <row r="78" spans="1:13" ht="38.25" x14ac:dyDescent="0.25">
      <c r="A78" s="10">
        <v>71</v>
      </c>
      <c r="B78" s="27" t="s">
        <v>38</v>
      </c>
      <c r="C78" s="31" t="s">
        <v>103</v>
      </c>
      <c r="D78" s="11" t="s">
        <v>26</v>
      </c>
      <c r="E78" s="32" t="s">
        <v>23</v>
      </c>
      <c r="F78" s="33">
        <v>2.8649999999999998E-2</v>
      </c>
      <c r="G78" s="22"/>
      <c r="H78" s="30"/>
      <c r="I78" s="25"/>
      <c r="J78" s="61">
        <v>67368.14</v>
      </c>
      <c r="K78" s="62">
        <f t="shared" si="3"/>
        <v>1930.0972109999998</v>
      </c>
      <c r="L78" s="62">
        <f t="shared" si="4"/>
        <v>386.01944219999996</v>
      </c>
      <c r="M78" s="63">
        <f t="shared" si="5"/>
        <v>2316.1166531999997</v>
      </c>
    </row>
    <row r="79" spans="1:13" ht="25.5" x14ac:dyDescent="0.25">
      <c r="A79" s="10">
        <v>72</v>
      </c>
      <c r="B79" s="27" t="s">
        <v>38</v>
      </c>
      <c r="C79" s="31" t="s">
        <v>104</v>
      </c>
      <c r="D79" s="11" t="s">
        <v>26</v>
      </c>
      <c r="E79" s="32" t="s">
        <v>23</v>
      </c>
      <c r="F79" s="33">
        <v>4.0000000000000001E-3</v>
      </c>
      <c r="G79" s="22"/>
      <c r="H79" s="30"/>
      <c r="I79" s="25"/>
      <c r="J79" s="61">
        <v>58677.919999999998</v>
      </c>
      <c r="K79" s="62">
        <f t="shared" si="3"/>
        <v>234.71168</v>
      </c>
      <c r="L79" s="62">
        <f t="shared" si="4"/>
        <v>46.942336000000005</v>
      </c>
      <c r="M79" s="63">
        <f t="shared" si="5"/>
        <v>281.65401600000001</v>
      </c>
    </row>
    <row r="80" spans="1:13" ht="15.75" x14ac:dyDescent="0.25">
      <c r="A80" s="10">
        <v>73</v>
      </c>
      <c r="B80" s="27" t="s">
        <v>38</v>
      </c>
      <c r="C80" s="31" t="s">
        <v>29</v>
      </c>
      <c r="D80" s="11" t="s">
        <v>26</v>
      </c>
      <c r="E80" s="32" t="s">
        <v>24</v>
      </c>
      <c r="F80" s="33">
        <v>838.56700000000001</v>
      </c>
      <c r="G80" s="22"/>
      <c r="H80" s="30"/>
      <c r="I80" s="25"/>
      <c r="J80" s="61">
        <v>574.29</v>
      </c>
      <c r="K80" s="62">
        <f t="shared" si="3"/>
        <v>481580.64242999995</v>
      </c>
      <c r="L80" s="62">
        <f t="shared" si="4"/>
        <v>96316.128486000001</v>
      </c>
      <c r="M80" s="63">
        <f t="shared" si="5"/>
        <v>577896.77091600001</v>
      </c>
    </row>
    <row r="81" spans="1:13" ht="51" x14ac:dyDescent="0.25">
      <c r="A81" s="10">
        <v>74</v>
      </c>
      <c r="B81" s="27" t="s">
        <v>38</v>
      </c>
      <c r="C81" s="31" t="s">
        <v>35</v>
      </c>
      <c r="D81" s="11" t="s">
        <v>26</v>
      </c>
      <c r="E81" s="32" t="s">
        <v>24</v>
      </c>
      <c r="F81" s="33">
        <v>70.116600000000005</v>
      </c>
      <c r="G81" s="22"/>
      <c r="H81" s="30"/>
      <c r="I81" s="25"/>
      <c r="J81" s="61">
        <v>699.29</v>
      </c>
      <c r="K81" s="62">
        <f t="shared" si="3"/>
        <v>49031.837213999999</v>
      </c>
      <c r="L81" s="62">
        <f t="shared" si="4"/>
        <v>9806.3674427999995</v>
      </c>
      <c r="M81" s="63">
        <f t="shared" si="5"/>
        <v>58838.204656800001</v>
      </c>
    </row>
    <row r="82" spans="1:13" ht="25.5" x14ac:dyDescent="0.25">
      <c r="A82" s="10">
        <v>75</v>
      </c>
      <c r="B82" s="27" t="s">
        <v>38</v>
      </c>
      <c r="C82" s="31" t="s">
        <v>86</v>
      </c>
      <c r="D82" s="11" t="s">
        <v>26</v>
      </c>
      <c r="E82" s="32" t="s">
        <v>24</v>
      </c>
      <c r="F82" s="33">
        <v>0.91800000000000004</v>
      </c>
      <c r="G82" s="22"/>
      <c r="H82" s="30"/>
      <c r="I82" s="25"/>
      <c r="J82" s="61">
        <v>2935.45</v>
      </c>
      <c r="K82" s="62">
        <f t="shared" si="3"/>
        <v>2694.7431000000001</v>
      </c>
      <c r="L82" s="62">
        <f t="shared" si="4"/>
        <v>538.94862000000001</v>
      </c>
      <c r="M82" s="63">
        <f t="shared" si="5"/>
        <v>3233.6917200000003</v>
      </c>
    </row>
    <row r="83" spans="1:13" ht="15.75" x14ac:dyDescent="0.25">
      <c r="A83" s="10">
        <v>76</v>
      </c>
      <c r="B83" s="27" t="s">
        <v>38</v>
      </c>
      <c r="C83" s="31" t="s">
        <v>30</v>
      </c>
      <c r="D83" s="11" t="s">
        <v>26</v>
      </c>
      <c r="E83" s="32" t="s">
        <v>24</v>
      </c>
      <c r="F83" s="33">
        <v>6.0000000000000001E-3</v>
      </c>
      <c r="G83" s="22"/>
      <c r="H83" s="30"/>
      <c r="I83" s="25"/>
      <c r="J83" s="61">
        <v>2724.71</v>
      </c>
      <c r="K83" s="62">
        <f t="shared" si="3"/>
        <v>16.34826</v>
      </c>
      <c r="L83" s="62">
        <f t="shared" si="4"/>
        <v>3.2696520000000002</v>
      </c>
      <c r="M83" s="63">
        <f t="shared" si="5"/>
        <v>19.617912</v>
      </c>
    </row>
    <row r="84" spans="1:13" ht="38.25" x14ac:dyDescent="0.25">
      <c r="A84" s="10">
        <v>77</v>
      </c>
      <c r="B84" s="27" t="s">
        <v>38</v>
      </c>
      <c r="C84" s="31" t="s">
        <v>105</v>
      </c>
      <c r="D84" s="11" t="s">
        <v>26</v>
      </c>
      <c r="E84" s="32" t="s">
        <v>22</v>
      </c>
      <c r="F84" s="33">
        <v>3</v>
      </c>
      <c r="G84" s="22"/>
      <c r="H84" s="30"/>
      <c r="I84" s="25"/>
      <c r="J84" s="61">
        <v>215.01</v>
      </c>
      <c r="K84" s="62">
        <f t="shared" si="3"/>
        <v>645.03</v>
      </c>
      <c r="L84" s="62">
        <f t="shared" si="4"/>
        <v>129.006</v>
      </c>
      <c r="M84" s="63">
        <f t="shared" si="5"/>
        <v>774.03599999999994</v>
      </c>
    </row>
    <row r="85" spans="1:13" ht="38.25" x14ac:dyDescent="0.25">
      <c r="A85" s="10">
        <v>78</v>
      </c>
      <c r="B85" s="27" t="s">
        <v>38</v>
      </c>
      <c r="C85" s="31" t="s">
        <v>106</v>
      </c>
      <c r="D85" s="11" t="s">
        <v>26</v>
      </c>
      <c r="E85" s="32" t="s">
        <v>22</v>
      </c>
      <c r="F85" s="33">
        <v>3</v>
      </c>
      <c r="G85" s="22"/>
      <c r="H85" s="30"/>
      <c r="I85" s="25"/>
      <c r="J85" s="61">
        <v>6346.01</v>
      </c>
      <c r="K85" s="62">
        <f t="shared" si="3"/>
        <v>19038.03</v>
      </c>
      <c r="L85" s="62">
        <f t="shared" si="4"/>
        <v>3807.6059999999998</v>
      </c>
      <c r="M85" s="63">
        <f t="shared" si="5"/>
        <v>22845.635999999999</v>
      </c>
    </row>
    <row r="86" spans="1:13" ht="38.25" x14ac:dyDescent="0.25">
      <c r="A86" s="10">
        <v>79</v>
      </c>
      <c r="B86" s="27" t="s">
        <v>38</v>
      </c>
      <c r="C86" s="31" t="s">
        <v>107</v>
      </c>
      <c r="D86" s="11" t="s">
        <v>26</v>
      </c>
      <c r="E86" s="32" t="s">
        <v>22</v>
      </c>
      <c r="F86" s="33">
        <v>1</v>
      </c>
      <c r="G86" s="22"/>
      <c r="H86" s="30"/>
      <c r="I86" s="25"/>
      <c r="J86" s="61">
        <v>9729.15</v>
      </c>
      <c r="K86" s="62">
        <f t="shared" si="3"/>
        <v>9729.15</v>
      </c>
      <c r="L86" s="62">
        <f t="shared" si="4"/>
        <v>1945.83</v>
      </c>
      <c r="M86" s="63">
        <f t="shared" si="5"/>
        <v>11674.98</v>
      </c>
    </row>
    <row r="87" spans="1:13" ht="38.25" x14ac:dyDescent="0.25">
      <c r="A87" s="10">
        <v>80</v>
      </c>
      <c r="B87" s="27" t="s">
        <v>38</v>
      </c>
      <c r="C87" s="31" t="s">
        <v>108</v>
      </c>
      <c r="D87" s="11" t="s">
        <v>26</v>
      </c>
      <c r="E87" s="32" t="s">
        <v>22</v>
      </c>
      <c r="F87" s="33">
        <v>1</v>
      </c>
      <c r="G87" s="22"/>
      <c r="H87" s="30"/>
      <c r="I87" s="25"/>
      <c r="J87" s="61">
        <v>4348.1899999999996</v>
      </c>
      <c r="K87" s="62">
        <f t="shared" si="3"/>
        <v>4348.1899999999996</v>
      </c>
      <c r="L87" s="62">
        <f t="shared" si="4"/>
        <v>869.63799999999992</v>
      </c>
      <c r="M87" s="63">
        <f t="shared" si="5"/>
        <v>5217.8279999999995</v>
      </c>
    </row>
    <row r="88" spans="1:13" ht="25.5" x14ac:dyDescent="0.25">
      <c r="A88" s="10">
        <v>81</v>
      </c>
      <c r="B88" s="27" t="s">
        <v>38</v>
      </c>
      <c r="C88" s="31" t="s">
        <v>109</v>
      </c>
      <c r="D88" s="11" t="s">
        <v>26</v>
      </c>
      <c r="E88" s="32" t="s">
        <v>23</v>
      </c>
      <c r="F88" s="33">
        <v>6.8142999999999995E-2</v>
      </c>
      <c r="G88" s="22"/>
      <c r="H88" s="30"/>
      <c r="I88" s="25"/>
      <c r="J88" s="61">
        <v>38854.26</v>
      </c>
      <c r="K88" s="62">
        <f t="shared" si="3"/>
        <v>2647.6458391800002</v>
      </c>
      <c r="L88" s="62">
        <f t="shared" si="4"/>
        <v>529.52916783600006</v>
      </c>
      <c r="M88" s="63">
        <f t="shared" si="5"/>
        <v>3177.1750070160001</v>
      </c>
    </row>
    <row r="89" spans="1:13" ht="25.5" x14ac:dyDescent="0.25">
      <c r="A89" s="10">
        <v>82</v>
      </c>
      <c r="B89" s="27" t="s">
        <v>38</v>
      </c>
      <c r="C89" s="31" t="s">
        <v>90</v>
      </c>
      <c r="D89" s="11" t="s">
        <v>26</v>
      </c>
      <c r="E89" s="32" t="s">
        <v>23</v>
      </c>
      <c r="F89" s="33">
        <v>1.6136000000000001E-2</v>
      </c>
      <c r="G89" s="22"/>
      <c r="H89" s="30"/>
      <c r="I89" s="25"/>
      <c r="J89" s="61">
        <v>21319.95</v>
      </c>
      <c r="K89" s="62">
        <f t="shared" si="3"/>
        <v>344.01871320000004</v>
      </c>
      <c r="L89" s="62">
        <f t="shared" si="4"/>
        <v>68.80374264000001</v>
      </c>
      <c r="M89" s="63">
        <f t="shared" si="5"/>
        <v>412.82245584000003</v>
      </c>
    </row>
    <row r="90" spans="1:13" ht="38.25" x14ac:dyDescent="0.25">
      <c r="A90" s="10">
        <v>83</v>
      </c>
      <c r="B90" s="27" t="s">
        <v>38</v>
      </c>
      <c r="C90" s="31" t="s">
        <v>91</v>
      </c>
      <c r="D90" s="11" t="s">
        <v>26</v>
      </c>
      <c r="E90" s="32" t="s">
        <v>24</v>
      </c>
      <c r="F90" s="33">
        <v>8.5713999999999999E-2</v>
      </c>
      <c r="G90" s="22"/>
      <c r="H90" s="30"/>
      <c r="I90" s="25"/>
      <c r="J90" s="61">
        <v>5611.01</v>
      </c>
      <c r="K90" s="62">
        <f t="shared" si="3"/>
        <v>480.94211114000001</v>
      </c>
      <c r="L90" s="62">
        <f t="shared" si="4"/>
        <v>96.188422228000007</v>
      </c>
      <c r="M90" s="63">
        <f t="shared" si="5"/>
        <v>577.13053336799999</v>
      </c>
    </row>
    <row r="91" spans="1:13" ht="15.75" x14ac:dyDescent="0.25">
      <c r="A91" s="10">
        <v>84</v>
      </c>
      <c r="B91" s="27" t="s">
        <v>38</v>
      </c>
      <c r="C91" s="31" t="s">
        <v>110</v>
      </c>
      <c r="D91" s="11" t="s">
        <v>26</v>
      </c>
      <c r="E91" s="32" t="s">
        <v>23</v>
      </c>
      <c r="F91" s="33">
        <v>1.9000000000000001E-4</v>
      </c>
      <c r="G91" s="22"/>
      <c r="H91" s="30"/>
      <c r="I91" s="25"/>
      <c r="J91" s="61">
        <v>86631.89</v>
      </c>
      <c r="K91" s="62">
        <f t="shared" si="3"/>
        <v>16.460059100000002</v>
      </c>
      <c r="L91" s="62">
        <f t="shared" si="4"/>
        <v>3.2920118200000008</v>
      </c>
      <c r="M91" s="63">
        <f t="shared" si="5"/>
        <v>19.752070920000001</v>
      </c>
    </row>
    <row r="92" spans="1:13" ht="15.75" x14ac:dyDescent="0.25">
      <c r="A92" s="10">
        <v>85</v>
      </c>
      <c r="B92" s="27" t="s">
        <v>38</v>
      </c>
      <c r="C92" s="31" t="s">
        <v>111</v>
      </c>
      <c r="D92" s="11" t="s">
        <v>26</v>
      </c>
      <c r="E92" s="32" t="s">
        <v>21</v>
      </c>
      <c r="F92" s="33">
        <v>0.25</v>
      </c>
      <c r="G92" s="22"/>
      <c r="H92" s="30"/>
      <c r="I92" s="25"/>
      <c r="J92" s="61">
        <v>52.32</v>
      </c>
      <c r="K92" s="62">
        <f t="shared" si="3"/>
        <v>13.08</v>
      </c>
      <c r="L92" s="62">
        <f t="shared" si="4"/>
        <v>2.6160000000000001</v>
      </c>
      <c r="M92" s="63">
        <f t="shared" si="5"/>
        <v>15.696</v>
      </c>
    </row>
    <row r="93" spans="1:13" ht="63.75" x14ac:dyDescent="0.25">
      <c r="A93" s="10">
        <v>86</v>
      </c>
      <c r="B93" s="27" t="s">
        <v>38</v>
      </c>
      <c r="C93" s="31" t="s">
        <v>112</v>
      </c>
      <c r="D93" s="11" t="s">
        <v>26</v>
      </c>
      <c r="E93" s="32" t="s">
        <v>25</v>
      </c>
      <c r="F93" s="33">
        <v>0.7</v>
      </c>
      <c r="G93" s="22"/>
      <c r="H93" s="30"/>
      <c r="I93" s="25"/>
      <c r="J93" s="61">
        <v>4183.55</v>
      </c>
      <c r="K93" s="62">
        <f t="shared" si="3"/>
        <v>2928.4850000000001</v>
      </c>
      <c r="L93" s="62">
        <f t="shared" si="4"/>
        <v>585.697</v>
      </c>
      <c r="M93" s="63">
        <f t="shared" si="5"/>
        <v>3514.1820000000002</v>
      </c>
    </row>
    <row r="94" spans="1:13" ht="38.25" x14ac:dyDescent="0.25">
      <c r="A94" s="10">
        <v>87</v>
      </c>
      <c r="B94" s="27" t="s">
        <v>38</v>
      </c>
      <c r="C94" s="31" t="s">
        <v>113</v>
      </c>
      <c r="D94" s="11" t="s">
        <v>26</v>
      </c>
      <c r="E94" s="32" t="s">
        <v>23</v>
      </c>
      <c r="F94" s="33">
        <v>5.8282E-2</v>
      </c>
      <c r="G94" s="22"/>
      <c r="H94" s="30"/>
      <c r="I94" s="25"/>
      <c r="J94" s="61">
        <v>56010.9</v>
      </c>
      <c r="K94" s="62">
        <f t="shared" si="3"/>
        <v>3264.4272738</v>
      </c>
      <c r="L94" s="62">
        <f t="shared" si="4"/>
        <v>652.88545476000002</v>
      </c>
      <c r="M94" s="63">
        <f t="shared" si="5"/>
        <v>3917.3127285599999</v>
      </c>
    </row>
    <row r="95" spans="1:13" ht="25.5" x14ac:dyDescent="0.25">
      <c r="A95" s="10">
        <v>88</v>
      </c>
      <c r="B95" s="27" t="s">
        <v>116</v>
      </c>
      <c r="C95" s="31" t="s">
        <v>117</v>
      </c>
      <c r="D95" s="11" t="s">
        <v>26</v>
      </c>
      <c r="E95" s="32" t="s">
        <v>23</v>
      </c>
      <c r="F95" s="33">
        <v>17.736999999999998</v>
      </c>
      <c r="G95" s="22"/>
      <c r="H95" s="30"/>
      <c r="I95" s="25"/>
      <c r="J95" s="33">
        <v>3083.33</v>
      </c>
      <c r="K95" s="62">
        <f t="shared" si="3"/>
        <v>54689.024209999996</v>
      </c>
      <c r="L95" s="62">
        <f t="shared" si="4"/>
        <v>10937.804842</v>
      </c>
      <c r="M95" s="63">
        <f t="shared" si="5"/>
        <v>65626.829052000001</v>
      </c>
    </row>
    <row r="96" spans="1:13" ht="15.75" x14ac:dyDescent="0.25">
      <c r="A96" s="10">
        <v>89</v>
      </c>
      <c r="B96" s="27" t="s">
        <v>116</v>
      </c>
      <c r="C96" s="31" t="s">
        <v>118</v>
      </c>
      <c r="D96" s="11" t="s">
        <v>26</v>
      </c>
      <c r="E96" s="32" t="s">
        <v>23</v>
      </c>
      <c r="F96" s="33">
        <v>8.1459999999999996E-4</v>
      </c>
      <c r="G96" s="22"/>
      <c r="H96" s="30"/>
      <c r="I96" s="25"/>
      <c r="J96" s="61">
        <v>32543.74</v>
      </c>
      <c r="K96" s="62">
        <f t="shared" si="3"/>
        <v>26.510130604</v>
      </c>
      <c r="L96" s="62">
        <f t="shared" si="4"/>
        <v>5.3020261208000008</v>
      </c>
      <c r="M96" s="63">
        <f t="shared" si="5"/>
        <v>31.812156724800001</v>
      </c>
    </row>
    <row r="97" spans="1:13" ht="15.75" x14ac:dyDescent="0.25">
      <c r="A97" s="10">
        <v>90</v>
      </c>
      <c r="B97" s="27" t="s">
        <v>116</v>
      </c>
      <c r="C97" s="31" t="s">
        <v>27</v>
      </c>
      <c r="D97" s="11" t="s">
        <v>26</v>
      </c>
      <c r="E97" s="32" t="s">
        <v>24</v>
      </c>
      <c r="F97" s="33">
        <v>4.3658080000000004</v>
      </c>
      <c r="G97" s="22"/>
      <c r="H97" s="30"/>
      <c r="I97" s="25"/>
      <c r="J97" s="61">
        <v>34.409999999999997</v>
      </c>
      <c r="K97" s="62">
        <f t="shared" si="3"/>
        <v>150.22745327999999</v>
      </c>
      <c r="L97" s="62">
        <f t="shared" si="4"/>
        <v>30.045490655999998</v>
      </c>
      <c r="M97" s="63">
        <f t="shared" si="5"/>
        <v>180.27294393599999</v>
      </c>
    </row>
    <row r="98" spans="1:13" ht="15.75" x14ac:dyDescent="0.25">
      <c r="A98" s="10">
        <v>91</v>
      </c>
      <c r="B98" s="27" t="s">
        <v>116</v>
      </c>
      <c r="C98" s="31" t="s">
        <v>83</v>
      </c>
      <c r="D98" s="11" t="s">
        <v>26</v>
      </c>
      <c r="E98" s="32" t="s">
        <v>23</v>
      </c>
      <c r="F98" s="33">
        <v>2.7999999999999998E-4</v>
      </c>
      <c r="G98" s="22"/>
      <c r="H98" s="30"/>
      <c r="I98" s="25"/>
      <c r="J98" s="61">
        <v>49027.15</v>
      </c>
      <c r="K98" s="62">
        <f t="shared" si="3"/>
        <v>13.727601999999999</v>
      </c>
      <c r="L98" s="62">
        <f t="shared" si="4"/>
        <v>2.7455204000000002</v>
      </c>
      <c r="M98" s="63">
        <f t="shared" si="5"/>
        <v>16.473122400000001</v>
      </c>
    </row>
    <row r="99" spans="1:13" ht="25.5" x14ac:dyDescent="0.25">
      <c r="A99" s="10">
        <v>92</v>
      </c>
      <c r="B99" s="27" t="s">
        <v>116</v>
      </c>
      <c r="C99" s="31" t="s">
        <v>36</v>
      </c>
      <c r="D99" s="11" t="s">
        <v>26</v>
      </c>
      <c r="E99" s="32" t="s">
        <v>24</v>
      </c>
      <c r="F99" s="33">
        <v>1.6519999999999999</v>
      </c>
      <c r="G99" s="22"/>
      <c r="H99" s="30"/>
      <c r="I99" s="25"/>
      <c r="J99" s="61">
        <v>3174.79</v>
      </c>
      <c r="K99" s="62">
        <f t="shared" si="3"/>
        <v>5244.7530799999995</v>
      </c>
      <c r="L99" s="62">
        <f t="shared" si="4"/>
        <v>1048.9506159999999</v>
      </c>
      <c r="M99" s="63">
        <f t="shared" si="5"/>
        <v>6293.7036959999996</v>
      </c>
    </row>
    <row r="100" spans="1:13" ht="25.5" x14ac:dyDescent="0.25">
      <c r="A100" s="10">
        <v>93</v>
      </c>
      <c r="B100" s="27" t="s">
        <v>116</v>
      </c>
      <c r="C100" s="31" t="s">
        <v>89</v>
      </c>
      <c r="D100" s="11" t="s">
        <v>26</v>
      </c>
      <c r="E100" s="32" t="s">
        <v>24</v>
      </c>
      <c r="F100" s="33">
        <v>1.6799999999999999E-2</v>
      </c>
      <c r="G100" s="22"/>
      <c r="H100" s="30"/>
      <c r="I100" s="25"/>
      <c r="J100" s="61">
        <v>3128.71</v>
      </c>
      <c r="K100" s="62">
        <f t="shared" si="3"/>
        <v>52.562328000000001</v>
      </c>
      <c r="L100" s="62">
        <f t="shared" si="4"/>
        <v>10.512465600000001</v>
      </c>
      <c r="M100" s="63">
        <f t="shared" si="5"/>
        <v>63.0747936</v>
      </c>
    </row>
    <row r="101" spans="1:13" ht="38.25" x14ac:dyDescent="0.25">
      <c r="A101" s="10">
        <v>94</v>
      </c>
      <c r="B101" s="27" t="s">
        <v>116</v>
      </c>
      <c r="C101" s="31" t="s">
        <v>119</v>
      </c>
      <c r="D101" s="11" t="s">
        <v>26</v>
      </c>
      <c r="E101" s="32" t="s">
        <v>24</v>
      </c>
      <c r="F101" s="33">
        <v>4.7600000000000003E-2</v>
      </c>
      <c r="G101" s="22"/>
      <c r="H101" s="30"/>
      <c r="I101" s="25"/>
      <c r="J101" s="61">
        <v>4378.16</v>
      </c>
      <c r="K101" s="62">
        <f t="shared" si="3"/>
        <v>208.40041600000001</v>
      </c>
      <c r="L101" s="62">
        <f t="shared" si="4"/>
        <v>41.680083200000006</v>
      </c>
      <c r="M101" s="63">
        <f t="shared" si="5"/>
        <v>250.08049920000002</v>
      </c>
    </row>
    <row r="102" spans="1:13" ht="15.75" x14ac:dyDescent="0.25">
      <c r="A102" s="10">
        <v>95</v>
      </c>
      <c r="B102" s="27" t="s">
        <v>116</v>
      </c>
      <c r="C102" s="31" t="s">
        <v>120</v>
      </c>
      <c r="D102" s="11" t="s">
        <v>26</v>
      </c>
      <c r="E102" s="32" t="s">
        <v>23</v>
      </c>
      <c r="F102" s="33">
        <v>0.14983399999999999</v>
      </c>
      <c r="G102" s="22"/>
      <c r="H102" s="26"/>
      <c r="I102" s="25"/>
      <c r="J102" s="61">
        <v>18300.310000000001</v>
      </c>
      <c r="K102" s="62">
        <f t="shared" si="3"/>
        <v>2742.0086485400002</v>
      </c>
      <c r="L102" s="62">
        <f t="shared" si="4"/>
        <v>548.40172970800006</v>
      </c>
      <c r="M102" s="63">
        <f t="shared" si="5"/>
        <v>3290.4103782480001</v>
      </c>
    </row>
    <row r="103" spans="1:13" ht="25.5" x14ac:dyDescent="0.25">
      <c r="A103" s="10">
        <v>96</v>
      </c>
      <c r="B103" s="27" t="s">
        <v>116</v>
      </c>
      <c r="C103" s="31" t="s">
        <v>121</v>
      </c>
      <c r="D103" s="11" t="s">
        <v>26</v>
      </c>
      <c r="E103" s="32" t="s">
        <v>24</v>
      </c>
      <c r="F103" s="33">
        <v>3.86415</v>
      </c>
      <c r="G103" s="22"/>
      <c r="H103" s="26"/>
      <c r="I103" s="25"/>
      <c r="J103" s="61">
        <v>1281.69</v>
      </c>
      <c r="K103" s="62">
        <f t="shared" si="3"/>
        <v>4952.6424134999997</v>
      </c>
      <c r="L103" s="62">
        <f t="shared" si="4"/>
        <v>990.52848270000004</v>
      </c>
      <c r="M103" s="63">
        <f t="shared" si="5"/>
        <v>5943.1708961999993</v>
      </c>
    </row>
    <row r="104" spans="1:13" ht="25.5" x14ac:dyDescent="0.25">
      <c r="A104" s="10">
        <v>97</v>
      </c>
      <c r="B104" s="27" t="s">
        <v>116</v>
      </c>
      <c r="C104" s="31" t="s">
        <v>122</v>
      </c>
      <c r="D104" s="11" t="s">
        <v>26</v>
      </c>
      <c r="E104" s="32" t="s">
        <v>24</v>
      </c>
      <c r="F104" s="33">
        <v>33.74691</v>
      </c>
      <c r="G104" s="22"/>
      <c r="H104" s="26"/>
      <c r="I104" s="25"/>
      <c r="J104" s="61">
        <v>1182.22</v>
      </c>
      <c r="K104" s="62">
        <f t="shared" si="3"/>
        <v>39896.2719402</v>
      </c>
      <c r="L104" s="62">
        <f t="shared" si="4"/>
        <v>7979.2543880400008</v>
      </c>
      <c r="M104" s="63">
        <f t="shared" si="5"/>
        <v>47875.526328239997</v>
      </c>
    </row>
    <row r="105" spans="1:13" ht="25.5" x14ac:dyDescent="0.25">
      <c r="A105" s="10">
        <v>98</v>
      </c>
      <c r="B105" s="27" t="s">
        <v>116</v>
      </c>
      <c r="C105" s="31" t="s">
        <v>123</v>
      </c>
      <c r="D105" s="11" t="s">
        <v>26</v>
      </c>
      <c r="E105" s="32" t="s">
        <v>23</v>
      </c>
      <c r="F105" s="33">
        <v>24.902000000000001</v>
      </c>
      <c r="G105" s="22"/>
      <c r="H105" s="26"/>
      <c r="I105" s="25"/>
      <c r="J105" s="61">
        <v>3059.37</v>
      </c>
      <c r="K105" s="62">
        <f t="shared" si="3"/>
        <v>76184.43174</v>
      </c>
      <c r="L105" s="62">
        <f t="shared" si="4"/>
        <v>15236.886348</v>
      </c>
      <c r="M105" s="63">
        <f t="shared" si="5"/>
        <v>91421.318088</v>
      </c>
    </row>
    <row r="106" spans="1:13" ht="25.5" x14ac:dyDescent="0.25">
      <c r="A106" s="10">
        <v>99</v>
      </c>
      <c r="B106" s="27" t="s">
        <v>116</v>
      </c>
      <c r="C106" s="31" t="s">
        <v>124</v>
      </c>
      <c r="D106" s="11" t="s">
        <v>26</v>
      </c>
      <c r="E106" s="32" t="s">
        <v>22</v>
      </c>
      <c r="F106" s="33">
        <v>28</v>
      </c>
      <c r="G106" s="22"/>
      <c r="H106" s="26"/>
      <c r="I106" s="25"/>
      <c r="J106" s="61">
        <v>623.79</v>
      </c>
      <c r="K106" s="62">
        <f t="shared" si="3"/>
        <v>17466.12</v>
      </c>
      <c r="L106" s="62">
        <f t="shared" si="4"/>
        <v>3493.2240000000002</v>
      </c>
      <c r="M106" s="63">
        <f t="shared" si="5"/>
        <v>20959.343999999997</v>
      </c>
    </row>
    <row r="107" spans="1:13" ht="15.75" x14ac:dyDescent="0.25">
      <c r="A107" s="10">
        <v>100</v>
      </c>
      <c r="B107" s="27"/>
      <c r="C107" s="31"/>
      <c r="D107" s="11" t="s">
        <v>26</v>
      </c>
      <c r="E107" s="32"/>
      <c r="F107" s="33"/>
      <c r="G107" s="22"/>
      <c r="H107" s="26"/>
      <c r="I107" s="25"/>
      <c r="J107" s="23"/>
      <c r="K107" s="62">
        <f t="shared" si="3"/>
        <v>0</v>
      </c>
      <c r="L107" s="62">
        <f t="shared" si="4"/>
        <v>0</v>
      </c>
      <c r="M107" s="63">
        <f t="shared" si="5"/>
        <v>0</v>
      </c>
    </row>
    <row r="108" spans="1:13" ht="15.75" x14ac:dyDescent="0.25">
      <c r="A108" s="10">
        <v>101</v>
      </c>
      <c r="B108" s="27"/>
      <c r="C108" s="31"/>
      <c r="D108" s="11" t="s">
        <v>26</v>
      </c>
      <c r="E108" s="32"/>
      <c r="F108" s="33"/>
      <c r="G108" s="22"/>
      <c r="H108" s="26"/>
      <c r="I108" s="25"/>
      <c r="J108" s="23"/>
      <c r="K108" s="62">
        <f t="shared" si="3"/>
        <v>0</v>
      </c>
      <c r="L108" s="62">
        <f t="shared" si="4"/>
        <v>0</v>
      </c>
      <c r="M108" s="63">
        <f t="shared" si="5"/>
        <v>0</v>
      </c>
    </row>
    <row r="109" spans="1:13" ht="15.75" x14ac:dyDescent="0.25">
      <c r="A109" s="10">
        <v>102</v>
      </c>
      <c r="B109" s="27"/>
      <c r="C109" s="31"/>
      <c r="D109" s="11" t="s">
        <v>26</v>
      </c>
      <c r="E109" s="32"/>
      <c r="F109" s="33"/>
      <c r="G109" s="22"/>
      <c r="H109" s="26"/>
      <c r="I109" s="25"/>
      <c r="J109" s="23"/>
      <c r="K109" s="62">
        <f t="shared" si="3"/>
        <v>0</v>
      </c>
      <c r="L109" s="62">
        <f t="shared" si="4"/>
        <v>0</v>
      </c>
      <c r="M109" s="63">
        <f t="shared" si="5"/>
        <v>0</v>
      </c>
    </row>
    <row r="110" spans="1:13" ht="15.75" x14ac:dyDescent="0.25">
      <c r="A110" s="10">
        <v>103</v>
      </c>
      <c r="B110" s="27"/>
      <c r="C110" s="31"/>
      <c r="D110" s="11" t="s">
        <v>26</v>
      </c>
      <c r="E110" s="32"/>
      <c r="F110" s="33"/>
      <c r="G110" s="22"/>
      <c r="H110" s="26"/>
      <c r="I110" s="25"/>
      <c r="J110" s="23"/>
      <c r="K110" s="62">
        <f t="shared" si="3"/>
        <v>0</v>
      </c>
      <c r="L110" s="62">
        <f t="shared" si="4"/>
        <v>0</v>
      </c>
      <c r="M110" s="63">
        <f t="shared" si="5"/>
        <v>0</v>
      </c>
    </row>
    <row r="111" spans="1:13" ht="15.75" x14ac:dyDescent="0.25">
      <c r="A111" s="10">
        <v>104</v>
      </c>
      <c r="B111" s="27"/>
      <c r="C111" s="31"/>
      <c r="D111" s="11" t="s">
        <v>26</v>
      </c>
      <c r="E111" s="32"/>
      <c r="F111" s="33"/>
      <c r="G111" s="22"/>
      <c r="H111" s="26"/>
      <c r="I111" s="25"/>
      <c r="J111" s="23"/>
      <c r="K111" s="62">
        <f t="shared" si="3"/>
        <v>0</v>
      </c>
      <c r="L111" s="62">
        <f t="shared" si="4"/>
        <v>0</v>
      </c>
      <c r="M111" s="63">
        <f t="shared" si="5"/>
        <v>0</v>
      </c>
    </row>
    <row r="112" spans="1:13" ht="16.5" thickBot="1" x14ac:dyDescent="0.3">
      <c r="A112" s="10"/>
      <c r="B112" s="27"/>
      <c r="C112" s="28"/>
      <c r="D112" s="11"/>
      <c r="E112" s="29"/>
      <c r="F112" s="30"/>
      <c r="G112" s="22"/>
      <c r="H112" s="30"/>
      <c r="I112" s="25"/>
      <c r="J112" s="23"/>
      <c r="K112" s="62">
        <f t="shared" si="3"/>
        <v>0</v>
      </c>
      <c r="L112" s="62">
        <f t="shared" si="4"/>
        <v>0</v>
      </c>
      <c r="M112" s="63">
        <f t="shared" si="5"/>
        <v>0</v>
      </c>
    </row>
    <row r="113" spans="1:13" ht="19.5" thickTop="1" x14ac:dyDescent="0.25">
      <c r="A113" s="47" t="s">
        <v>16</v>
      </c>
      <c r="B113" s="48"/>
      <c r="C113" s="49"/>
      <c r="D113" s="49"/>
      <c r="E113" s="49"/>
      <c r="F113" s="49"/>
      <c r="G113" s="49"/>
      <c r="H113" s="49"/>
      <c r="I113" s="49"/>
      <c r="J113" s="49"/>
      <c r="K113" s="12"/>
      <c r="L113" s="12"/>
      <c r="M113" s="12"/>
    </row>
    <row r="114" spans="1:13" ht="18.75" x14ac:dyDescent="0.25">
      <c r="A114" s="50" t="s">
        <v>15</v>
      </c>
      <c r="B114" s="51"/>
      <c r="C114" s="52"/>
      <c r="D114" s="16"/>
      <c r="E114" s="16"/>
      <c r="F114" s="16"/>
      <c r="G114" s="16"/>
      <c r="H114" s="16"/>
      <c r="I114" s="16"/>
      <c r="J114" s="17"/>
      <c r="K114" s="18"/>
      <c r="L114" s="18"/>
      <c r="M114" s="18"/>
    </row>
    <row r="115" spans="1:13" ht="19.5" thickBot="1" x14ac:dyDescent="0.3">
      <c r="A115" s="53" t="s">
        <v>14</v>
      </c>
      <c r="B115" s="54"/>
      <c r="C115" s="55"/>
      <c r="D115" s="13"/>
      <c r="E115" s="13"/>
      <c r="F115" s="13"/>
      <c r="G115" s="13"/>
      <c r="H115" s="13"/>
      <c r="I115" s="13"/>
      <c r="J115" s="14"/>
      <c r="K115" s="15">
        <f>SUM(K8:K112)</f>
        <v>1273018.900790415</v>
      </c>
      <c r="L115" s="15">
        <f>SUM(L8:L112)</f>
        <v>254603.78015808295</v>
      </c>
      <c r="M115" s="15">
        <f>SUM(M8:M112)</f>
        <v>1527622.6809484982</v>
      </c>
    </row>
    <row r="116" spans="1:13" ht="21" thickTop="1" x14ac:dyDescent="0.25">
      <c r="A116" s="1"/>
      <c r="B116" s="1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</row>
    <row r="117" spans="1:13" ht="15.75" x14ac:dyDescent="0.25">
      <c r="A117" s="56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</row>
    <row r="118" spans="1:13" ht="23.25" x14ac:dyDescent="0.35">
      <c r="A118" s="57" t="s">
        <v>17</v>
      </c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</row>
    <row r="119" spans="1:13" ht="27.75" x14ac:dyDescent="0.25">
      <c r="A119" s="44" t="s">
        <v>18</v>
      </c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</row>
    <row r="122" spans="1:13" x14ac:dyDescent="0.25">
      <c r="K122" s="24"/>
      <c r="L122" s="24"/>
      <c r="M122" s="24"/>
    </row>
    <row r="123" spans="1:13" x14ac:dyDescent="0.25">
      <c r="K123" s="24"/>
      <c r="M123" s="24"/>
    </row>
  </sheetData>
  <mergeCells count="21">
    <mergeCell ref="A119:M119"/>
    <mergeCell ref="B5:B6"/>
    <mergeCell ref="A113:J113"/>
    <mergeCell ref="A114:C114"/>
    <mergeCell ref="A115:C115"/>
    <mergeCell ref="A117:M117"/>
    <mergeCell ref="A118:M118"/>
    <mergeCell ref="J5:J6"/>
    <mergeCell ref="K5:K6"/>
    <mergeCell ref="L5:L6"/>
    <mergeCell ref="M5:M6"/>
    <mergeCell ref="A1:M1"/>
    <mergeCell ref="A4:M4"/>
    <mergeCell ref="A5:A6"/>
    <mergeCell ref="C5:C6"/>
    <mergeCell ref="E5:E6"/>
    <mergeCell ref="F5:F6"/>
    <mergeCell ref="G5:G6"/>
    <mergeCell ref="H5:H6"/>
    <mergeCell ref="I5:I6"/>
    <mergeCell ref="D3:M3"/>
  </mergeCells>
  <pageMargins left="0.7" right="0.7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Мамашева Лариса Николаевна</cp:lastModifiedBy>
  <cp:lastPrinted>2018-09-18T03:13:08Z</cp:lastPrinted>
  <dcterms:created xsi:type="dcterms:W3CDTF">2018-09-13T06:54:56Z</dcterms:created>
  <dcterms:modified xsi:type="dcterms:W3CDTF">2020-12-11T09:32:30Z</dcterms:modified>
</cp:coreProperties>
</file>